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V:\0_ACTIVITE\0_AC_BC\PROJETS\25-013_MMT\relecture DIVGP\DCE\lot 4 - Onduleurs\"/>
    </mc:Choice>
  </mc:AlternateContent>
  <bookViews>
    <workbookView xWindow="-28920" yWindow="-120" windowWidth="29040" windowHeight="16440" activeTab="8"/>
  </bookViews>
  <sheets>
    <sheet name="ENTETE" sheetId="17" r:id="rId1"/>
    <sheet name="DQE" sheetId="7" r:id="rId2"/>
    <sheet name="BPU DGA-TT" sheetId="12" r:id="rId3"/>
    <sheet name="BPU BA 702" sheetId="10" r:id="rId4"/>
    <sheet name="BPU EPMu" sheetId="11" r:id="rId5"/>
    <sheet name="BPU Henrichemont" sheetId="13" r:id="rId6"/>
    <sheet name="BPU EMB" sheetId="14" r:id="rId7"/>
    <sheet name="BPU ROSNAY" sheetId="15" r:id="rId8"/>
    <sheet name="BPU tous sites" sheetId="16" r:id="rId9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5" i="7" l="1"/>
  <c r="K49" i="16"/>
  <c r="K50" i="16" s="1"/>
  <c r="F36" i="7" s="1"/>
  <c r="K42" i="16"/>
  <c r="K6" i="16"/>
  <c r="K7" i="16"/>
  <c r="K8" i="16"/>
  <c r="K9" i="16"/>
  <c r="K10" i="16"/>
  <c r="K11" i="16"/>
  <c r="K12" i="16"/>
  <c r="K13" i="16"/>
  <c r="K14" i="16"/>
  <c r="K15" i="16"/>
  <c r="K16" i="16"/>
  <c r="K17" i="16"/>
  <c r="K18" i="16"/>
  <c r="K19" i="16"/>
  <c r="K20" i="16"/>
  <c r="K21" i="16"/>
  <c r="K22" i="16"/>
  <c r="K23" i="16"/>
  <c r="K24" i="16"/>
  <c r="K25" i="16"/>
  <c r="K26" i="16"/>
  <c r="K27" i="16"/>
  <c r="K28" i="16"/>
  <c r="K29" i="16"/>
  <c r="K30" i="16"/>
  <c r="K31" i="16"/>
  <c r="K32" i="16"/>
  <c r="K33" i="16"/>
  <c r="K34" i="16"/>
  <c r="K35" i="16"/>
  <c r="K36" i="16"/>
  <c r="K37" i="16"/>
  <c r="K38" i="16"/>
  <c r="K39" i="16"/>
  <c r="K40" i="16"/>
  <c r="K41" i="16"/>
  <c r="K43" i="16"/>
  <c r="K44" i="16"/>
  <c r="K46" i="16"/>
  <c r="K47" i="16"/>
  <c r="K48" i="16"/>
  <c r="K5" i="16"/>
  <c r="L45" i="16" l="1"/>
  <c r="J32" i="14" l="1"/>
  <c r="J17" i="14"/>
  <c r="H97" i="12" l="1"/>
  <c r="H191" i="12"/>
  <c r="I8" i="12"/>
  <c r="I9" i="12"/>
  <c r="I103" i="12"/>
  <c r="I190" i="12"/>
  <c r="I189" i="12"/>
  <c r="I188" i="12"/>
  <c r="I187" i="12"/>
  <c r="I186" i="12"/>
  <c r="I185" i="12"/>
  <c r="I184" i="12"/>
  <c r="I183" i="12"/>
  <c r="I182" i="12"/>
  <c r="I181" i="12"/>
  <c r="I180" i="12"/>
  <c r="I179" i="12"/>
  <c r="I178" i="12"/>
  <c r="I177" i="12"/>
  <c r="I176" i="12"/>
  <c r="I175" i="12"/>
  <c r="I174" i="12"/>
  <c r="I173" i="12"/>
  <c r="I172" i="12"/>
  <c r="I171" i="12"/>
  <c r="I170" i="12"/>
  <c r="I169" i="12"/>
  <c r="I168" i="12"/>
  <c r="I167" i="12"/>
  <c r="I166" i="12"/>
  <c r="I165" i="12"/>
  <c r="I164" i="12"/>
  <c r="I163" i="12"/>
  <c r="I162" i="12"/>
  <c r="I161" i="12"/>
  <c r="I160" i="12"/>
  <c r="I159" i="12"/>
  <c r="I158" i="12"/>
  <c r="I157" i="12"/>
  <c r="I156" i="12"/>
  <c r="I155" i="12"/>
  <c r="I154" i="12"/>
  <c r="I153" i="12"/>
  <c r="I152" i="12"/>
  <c r="I151" i="12"/>
  <c r="I150" i="12"/>
  <c r="I149" i="12"/>
  <c r="I148" i="12"/>
  <c r="I147" i="12"/>
  <c r="I146" i="12"/>
  <c r="I145" i="12"/>
  <c r="I144" i="12"/>
  <c r="I143" i="12"/>
  <c r="I142" i="12"/>
  <c r="I141" i="12"/>
  <c r="I140" i="12"/>
  <c r="I139" i="12"/>
  <c r="I138" i="12"/>
  <c r="I137" i="12"/>
  <c r="I136" i="12"/>
  <c r="I135" i="12"/>
  <c r="I134" i="12"/>
  <c r="I133" i="12"/>
  <c r="I132" i="12"/>
  <c r="I131" i="12"/>
  <c r="I130" i="12"/>
  <c r="I129" i="12"/>
  <c r="I128" i="12"/>
  <c r="I127" i="12"/>
  <c r="I126" i="12"/>
  <c r="I125" i="12"/>
  <c r="I124" i="12"/>
  <c r="I123" i="12"/>
  <c r="I122" i="12"/>
  <c r="I121" i="12"/>
  <c r="I120" i="12"/>
  <c r="I119" i="12"/>
  <c r="I118" i="12"/>
  <c r="I117" i="12"/>
  <c r="I116" i="12"/>
  <c r="I115" i="12"/>
  <c r="I114" i="12"/>
  <c r="I113" i="12"/>
  <c r="I112" i="12"/>
  <c r="I111" i="12"/>
  <c r="I110" i="12"/>
  <c r="I109" i="12"/>
  <c r="I108" i="12"/>
  <c r="I107" i="12"/>
  <c r="I106" i="12"/>
  <c r="I105" i="12"/>
  <c r="I104" i="12"/>
  <c r="I102" i="12"/>
  <c r="I101" i="12"/>
  <c r="I78" i="12"/>
  <c r="I79" i="12"/>
  <c r="I74" i="12"/>
  <c r="I75" i="12"/>
  <c r="I76" i="12"/>
  <c r="I77" i="12"/>
  <c r="I80" i="12"/>
  <c r="I70" i="12"/>
  <c r="I71" i="12"/>
  <c r="I72" i="12"/>
  <c r="I73" i="12"/>
  <c r="I64" i="12"/>
  <c r="I50" i="12"/>
  <c r="I51" i="12"/>
  <c r="I52" i="12"/>
  <c r="I53" i="12"/>
  <c r="I54" i="12"/>
  <c r="I55" i="12"/>
  <c r="I56" i="12"/>
  <c r="I57" i="12"/>
  <c r="I48" i="12"/>
  <c r="I45" i="12"/>
  <c r="I39" i="12"/>
  <c r="I40" i="12"/>
  <c r="I41" i="12"/>
  <c r="I42" i="12"/>
  <c r="I43" i="12"/>
  <c r="I29" i="12" l="1"/>
  <c r="I30" i="12"/>
  <c r="I31" i="12"/>
  <c r="I32" i="12"/>
  <c r="I33" i="12"/>
  <c r="I34" i="12"/>
  <c r="I35" i="12"/>
  <c r="I36" i="12"/>
  <c r="I15" i="12"/>
  <c r="I16" i="12"/>
  <c r="I17" i="12"/>
  <c r="I18" i="12"/>
  <c r="I19" i="12"/>
  <c r="I20" i="12"/>
  <c r="I21" i="12"/>
  <c r="I22" i="12"/>
  <c r="I23" i="12"/>
  <c r="I24" i="12"/>
  <c r="I25" i="12"/>
  <c r="I26" i="12"/>
  <c r="J15" i="13" l="1"/>
  <c r="J104" i="10"/>
  <c r="K103" i="10"/>
  <c r="K7" i="10" l="1"/>
  <c r="K8" i="10"/>
  <c r="K9" i="10"/>
  <c r="K10" i="10"/>
  <c r="K11" i="10"/>
  <c r="K12" i="10"/>
  <c r="K13" i="10"/>
  <c r="K14" i="10"/>
  <c r="K15" i="10"/>
  <c r="K16" i="10"/>
  <c r="K17" i="10"/>
  <c r="K18" i="10"/>
  <c r="K19" i="10"/>
  <c r="K20" i="10"/>
  <c r="K21" i="10"/>
  <c r="K22" i="10"/>
  <c r="K23" i="10"/>
  <c r="K24" i="10"/>
  <c r="K25" i="10"/>
  <c r="K26" i="10"/>
  <c r="K27" i="10"/>
  <c r="K28" i="10"/>
  <c r="K29" i="10"/>
  <c r="K30" i="10"/>
  <c r="K31" i="10"/>
  <c r="K32" i="10"/>
  <c r="K33" i="10"/>
  <c r="K34" i="10"/>
  <c r="K35" i="10"/>
  <c r="K36" i="10"/>
  <c r="K37" i="10"/>
  <c r="K38" i="10"/>
  <c r="K39" i="10"/>
  <c r="K40" i="10"/>
  <c r="K41" i="10"/>
  <c r="K42" i="10"/>
  <c r="K43" i="10"/>
  <c r="K44" i="10"/>
  <c r="K45" i="10"/>
  <c r="K46" i="10"/>
  <c r="K47" i="10"/>
  <c r="K48" i="10"/>
  <c r="K49" i="10"/>
  <c r="K50" i="10"/>
  <c r="K51" i="10"/>
  <c r="K52" i="10"/>
  <c r="K53" i="10"/>
  <c r="K54" i="10"/>
  <c r="K55" i="10"/>
  <c r="K56" i="10"/>
  <c r="K57" i="10"/>
  <c r="K58" i="10"/>
  <c r="K6" i="10"/>
  <c r="F18" i="7" l="1"/>
  <c r="F15" i="7"/>
  <c r="F17" i="7" l="1"/>
  <c r="F16" i="7"/>
  <c r="K32" i="15" l="1"/>
  <c r="F32" i="15"/>
  <c r="K31" i="15"/>
  <c r="F31" i="15"/>
  <c r="K26" i="15"/>
  <c r="F26" i="15"/>
  <c r="K25" i="15"/>
  <c r="F25" i="15"/>
  <c r="K43" i="14"/>
  <c r="F43" i="14"/>
  <c r="K42" i="14"/>
  <c r="F42" i="14"/>
  <c r="F44" i="14" s="1"/>
  <c r="F28" i="7" s="1"/>
  <c r="K37" i="14"/>
  <c r="F37" i="14"/>
  <c r="K36" i="14"/>
  <c r="F36" i="14"/>
  <c r="F38" i="14" s="1"/>
  <c r="F27" i="7" s="1"/>
  <c r="F26" i="7"/>
  <c r="F25" i="7"/>
  <c r="K20" i="13"/>
  <c r="K26" i="13"/>
  <c r="F26" i="13"/>
  <c r="K25" i="13"/>
  <c r="F25" i="13"/>
  <c r="F27" i="13" s="1"/>
  <c r="F23" i="7" s="1"/>
  <c r="F21" i="13"/>
  <c r="F22" i="7" s="1"/>
  <c r="F20" i="13"/>
  <c r="K19" i="13"/>
  <c r="F19" i="13"/>
  <c r="F21" i="7"/>
  <c r="J9" i="13"/>
  <c r="F20" i="7" s="1"/>
  <c r="J13" i="11"/>
  <c r="J8" i="11"/>
  <c r="K24" i="11"/>
  <c r="F24" i="11"/>
  <c r="K23" i="11"/>
  <c r="F23" i="11"/>
  <c r="F25" i="11" s="1"/>
  <c r="K18" i="11"/>
  <c r="F18" i="11"/>
  <c r="K17" i="11"/>
  <c r="F17" i="11"/>
  <c r="F19" i="11" s="1"/>
  <c r="G16" i="11"/>
  <c r="F11" i="7"/>
  <c r="K116" i="10"/>
  <c r="F116" i="10"/>
  <c r="K115" i="10"/>
  <c r="F115" i="10"/>
  <c r="K110" i="10"/>
  <c r="F110" i="10"/>
  <c r="K109" i="10"/>
  <c r="F109" i="10"/>
  <c r="J59" i="10"/>
  <c r="F10" i="7" s="1"/>
  <c r="K202" i="12"/>
  <c r="F202" i="12"/>
  <c r="K201" i="12"/>
  <c r="F201" i="12"/>
  <c r="K196" i="12"/>
  <c r="F196" i="12"/>
  <c r="K195" i="12"/>
  <c r="F195" i="12"/>
  <c r="F5" i="7"/>
  <c r="F6" i="7"/>
  <c r="F197" i="12" l="1"/>
  <c r="F7" i="7" s="1"/>
  <c r="F203" i="12"/>
  <c r="F8" i="7" s="1"/>
  <c r="F111" i="10"/>
  <c r="F12" i="7" s="1"/>
  <c r="F117" i="10"/>
  <c r="F13" i="7" s="1"/>
  <c r="F27" i="15"/>
  <c r="F32" i="7" s="1"/>
  <c r="F33" i="15"/>
  <c r="F33" i="7" s="1"/>
  <c r="L5" i="16"/>
  <c r="L6" i="16"/>
  <c r="L7" i="16"/>
  <c r="L8" i="16"/>
  <c r="L9" i="16"/>
  <c r="L10" i="16"/>
  <c r="L11" i="16"/>
  <c r="L12" i="16"/>
  <c r="L13" i="16"/>
  <c r="L14" i="16"/>
  <c r="L15" i="16"/>
  <c r="L16" i="16"/>
  <c r="L17" i="16"/>
  <c r="L18" i="16"/>
  <c r="L19" i="16"/>
  <c r="L20" i="16"/>
  <c r="L21" i="16"/>
  <c r="L22" i="16"/>
  <c r="L23" i="16"/>
  <c r="L24" i="16"/>
  <c r="F40" i="7" l="1"/>
  <c r="J21" i="15"/>
  <c r="F31" i="7" s="1"/>
  <c r="F39" i="7" s="1"/>
  <c r="K20" i="15"/>
  <c r="K19" i="15"/>
  <c r="K18" i="15"/>
  <c r="K17" i="15"/>
  <c r="K16" i="15"/>
  <c r="K31" i="14"/>
  <c r="K30" i="14"/>
  <c r="K29" i="14"/>
  <c r="K28" i="14"/>
  <c r="K27" i="14"/>
  <c r="K26" i="14"/>
  <c r="K25" i="14"/>
  <c r="K24" i="14"/>
  <c r="K23" i="14"/>
  <c r="K22" i="14"/>
  <c r="K14" i="13"/>
  <c r="K13" i="13"/>
  <c r="K12" i="11"/>
  <c r="K102" i="10"/>
  <c r="K101" i="10"/>
  <c r="K100" i="10"/>
  <c r="K99" i="10"/>
  <c r="K98" i="10"/>
  <c r="K97" i="10"/>
  <c r="K96" i="10"/>
  <c r="K95" i="10"/>
  <c r="K94" i="10"/>
  <c r="K93" i="10"/>
  <c r="K92" i="10"/>
  <c r="K91" i="10"/>
  <c r="K90" i="10"/>
  <c r="K89" i="10"/>
  <c r="K88" i="10"/>
  <c r="K87" i="10"/>
  <c r="K86" i="10"/>
  <c r="K85" i="10"/>
  <c r="K84" i="10"/>
  <c r="K83" i="10"/>
  <c r="K82" i="10"/>
  <c r="K81" i="10"/>
  <c r="K80" i="10"/>
  <c r="K79" i="10"/>
  <c r="K78" i="10"/>
  <c r="K77" i="10"/>
  <c r="K76" i="10"/>
  <c r="K75" i="10"/>
  <c r="K74" i="10"/>
  <c r="K73" i="10"/>
  <c r="K72" i="10"/>
  <c r="K71" i="10"/>
  <c r="K70" i="10"/>
  <c r="K69" i="10"/>
  <c r="K68" i="10"/>
  <c r="K67" i="10"/>
  <c r="K66" i="10"/>
  <c r="K65" i="10"/>
  <c r="K64" i="10"/>
  <c r="F41" i="7" l="1"/>
  <c r="L48" i="16"/>
  <c r="L47" i="16"/>
  <c r="L46" i="16"/>
  <c r="L44" i="16"/>
  <c r="L43" i="16"/>
  <c r="L42" i="16"/>
  <c r="L41" i="16"/>
  <c r="L40" i="16"/>
  <c r="L39" i="16"/>
  <c r="L38" i="16"/>
  <c r="L37" i="16"/>
  <c r="L36" i="16"/>
  <c r="L35" i="16"/>
  <c r="L34" i="16"/>
  <c r="L33" i="16"/>
  <c r="L32" i="16"/>
  <c r="L31" i="16"/>
  <c r="L30" i="16"/>
  <c r="L29" i="16"/>
  <c r="L28" i="16"/>
  <c r="L27" i="16"/>
  <c r="L26" i="16"/>
  <c r="L25" i="16"/>
  <c r="J12" i="15"/>
  <c r="F30" i="7" s="1"/>
  <c r="F38" i="7" s="1"/>
  <c r="K11" i="15"/>
  <c r="K10" i="15"/>
  <c r="K9" i="15"/>
  <c r="K8" i="15"/>
  <c r="K7" i="15"/>
  <c r="K6" i="15"/>
  <c r="K16" i="14"/>
  <c r="K15" i="14"/>
  <c r="K14" i="14"/>
  <c r="K13" i="14"/>
  <c r="K12" i="14"/>
  <c r="K11" i="14"/>
  <c r="K10" i="14"/>
  <c r="K9" i="14"/>
  <c r="K8" i="14"/>
  <c r="K7" i="14"/>
  <c r="K6" i="14"/>
  <c r="K8" i="13"/>
  <c r="K7" i="13"/>
  <c r="K6" i="13"/>
  <c r="I96" i="12"/>
  <c r="I95" i="12"/>
  <c r="I94" i="12"/>
  <c r="I93" i="12"/>
  <c r="I92" i="12"/>
  <c r="I91" i="12"/>
  <c r="I90" i="12"/>
  <c r="I89" i="12"/>
  <c r="I88" i="12"/>
  <c r="I87" i="12"/>
  <c r="I86" i="12"/>
  <c r="I85" i="12"/>
  <c r="I84" i="12"/>
  <c r="I83" i="12"/>
  <c r="I82" i="12"/>
  <c r="I81" i="12"/>
  <c r="I69" i="12"/>
  <c r="I68" i="12"/>
  <c r="I67" i="12"/>
  <c r="I66" i="12"/>
  <c r="I65" i="12"/>
  <c r="I63" i="12"/>
  <c r="I62" i="12"/>
  <c r="I61" i="12"/>
  <c r="I60" i="12"/>
  <c r="I59" i="12"/>
  <c r="I58" i="12"/>
  <c r="I49" i="12"/>
  <c r="I47" i="12"/>
  <c r="I46" i="12"/>
  <c r="I44" i="12"/>
  <c r="I38" i="12"/>
  <c r="I37" i="12"/>
  <c r="I12" i="12"/>
  <c r="I28" i="12"/>
  <c r="I27" i="12"/>
  <c r="I14" i="12"/>
  <c r="I13" i="12"/>
  <c r="I11" i="12"/>
  <c r="I10" i="12"/>
  <c r="I7" i="12"/>
  <c r="I6" i="12"/>
  <c r="F42" i="7" l="1"/>
  <c r="K7" i="11"/>
  <c r="K6" i="11"/>
  <c r="F43" i="7" l="1"/>
  <c r="F44" i="7" s="1"/>
</calcChain>
</file>

<file path=xl/sharedStrings.xml><?xml version="1.0" encoding="utf-8"?>
<sst xmlns="http://schemas.openxmlformats.org/spreadsheetml/2006/main" count="2826" uniqueCount="700">
  <si>
    <r>
      <t xml:space="preserve">FORFAIT ANNUEL DE MAINTENANCE PREVENTIVE (et curative pour matériel </t>
    </r>
    <r>
      <rPr>
        <b/>
        <sz val="11"/>
        <color indexed="8"/>
        <rFont val="Calibri"/>
        <family val="2"/>
      </rPr>
      <t>≤2KVA)</t>
    </r>
  </si>
  <si>
    <t>N° de Prix</t>
  </si>
  <si>
    <t>Désignation du poste</t>
  </si>
  <si>
    <t>Code prix</t>
  </si>
  <si>
    <t>n° immeuble</t>
  </si>
  <si>
    <t>Site</t>
  </si>
  <si>
    <t>Bâtiment</t>
  </si>
  <si>
    <t>Localisation</t>
  </si>
  <si>
    <t>Désignation équipement</t>
  </si>
  <si>
    <t>Puissance</t>
  </si>
  <si>
    <t>Delais</t>
  </si>
  <si>
    <t>Unité</t>
  </si>
  <si>
    <t>prix unitaire (HT)</t>
  </si>
  <si>
    <t>180018001H</t>
  </si>
  <si>
    <t>BA702</t>
  </si>
  <si>
    <t>Couloir Antenne Avord</t>
  </si>
  <si>
    <t>onduleur</t>
  </si>
  <si>
    <t>6kVA</t>
  </si>
  <si>
    <t>D1</t>
  </si>
  <si>
    <t>ensemble</t>
  </si>
  <si>
    <t>5kVA</t>
  </si>
  <si>
    <t>TRACK 2400</t>
  </si>
  <si>
    <t>120kVA</t>
  </si>
  <si>
    <t>D0</t>
  </si>
  <si>
    <t>Serveur Unique</t>
  </si>
  <si>
    <t>40kVA</t>
  </si>
  <si>
    <t>20kVA</t>
  </si>
  <si>
    <t>CIRISI (S/Sol TGBT)</t>
  </si>
  <si>
    <t>0310</t>
  </si>
  <si>
    <t>S/SOL  Bât OPS cage faradisée</t>
  </si>
  <si>
    <t>60kVA</t>
  </si>
  <si>
    <t>S/SOL  Bât OPS Local TGBT</t>
  </si>
  <si>
    <t>Local TGBT</t>
  </si>
  <si>
    <t>0455</t>
  </si>
  <si>
    <t>10kVA</t>
  </si>
  <si>
    <t>0385</t>
  </si>
  <si>
    <t>0174</t>
  </si>
  <si>
    <t>0483</t>
  </si>
  <si>
    <t>DEA Local SIC</t>
  </si>
  <si>
    <t>0492</t>
  </si>
  <si>
    <t>Poste Y22   Local onduleur</t>
  </si>
  <si>
    <t>250kVA</t>
  </si>
  <si>
    <t>0038</t>
  </si>
  <si>
    <t>Local supervision</t>
  </si>
  <si>
    <t>10KVA</t>
  </si>
  <si>
    <t>0201</t>
  </si>
  <si>
    <t>Local SIC</t>
  </si>
  <si>
    <t>2kVA</t>
  </si>
  <si>
    <t>batteries</t>
  </si>
  <si>
    <t>0708</t>
  </si>
  <si>
    <t>4kVA</t>
  </si>
  <si>
    <t>15kVA</t>
  </si>
  <si>
    <t>0099</t>
  </si>
  <si>
    <t>S/SOL</t>
  </si>
  <si>
    <t>0134</t>
  </si>
  <si>
    <t>à côté du local TGBT</t>
  </si>
  <si>
    <t xml:space="preserve">REB    S / SOL  </t>
  </si>
  <si>
    <t>0337</t>
  </si>
  <si>
    <t>Onduleur</t>
  </si>
  <si>
    <t>15KVA</t>
  </si>
  <si>
    <t>0389</t>
  </si>
  <si>
    <t>0307</t>
  </si>
  <si>
    <t>convertisseur</t>
  </si>
  <si>
    <t>Cage de Faraday</t>
  </si>
  <si>
    <t>45kVA</t>
  </si>
  <si>
    <t>Hangar</t>
  </si>
  <si>
    <t>0164</t>
  </si>
  <si>
    <t>Atelier optique</t>
  </si>
  <si>
    <t>0210</t>
  </si>
  <si>
    <t>Local technique</t>
  </si>
  <si>
    <t>9kVA</t>
  </si>
  <si>
    <t>Local technique simulateur</t>
  </si>
  <si>
    <t>30kVA</t>
  </si>
  <si>
    <t>0639</t>
  </si>
  <si>
    <t xml:space="preserve">Hangar de maintenance </t>
  </si>
  <si>
    <t>Hangar de maintenance</t>
  </si>
  <si>
    <t>0028</t>
  </si>
  <si>
    <t>Local SIC niveau 1</t>
  </si>
  <si>
    <t>0075</t>
  </si>
  <si>
    <t>Local SIC S-SoL</t>
  </si>
  <si>
    <t>Tous</t>
  </si>
  <si>
    <t>≤ 2KVA</t>
  </si>
  <si>
    <t>D2</t>
  </si>
  <si>
    <t>180018002I</t>
  </si>
  <si>
    <t>EPMu</t>
  </si>
  <si>
    <t> 0145</t>
  </si>
  <si>
    <t>Atelier munition</t>
  </si>
  <si>
    <t>20KVA</t>
  </si>
  <si>
    <t>0167</t>
  </si>
  <si>
    <t>Local Tech</t>
  </si>
  <si>
    <t>180109001H</t>
  </si>
  <si>
    <t>Henrichemont</t>
  </si>
  <si>
    <t>Informatique</t>
  </si>
  <si>
    <t>125kVA</t>
  </si>
  <si>
    <t>usage général</t>
  </si>
  <si>
    <t>Surveillance</t>
  </si>
  <si>
    <t>LME</t>
  </si>
  <si>
    <t>100kVA</t>
  </si>
  <si>
    <t>Trigat</t>
  </si>
  <si>
    <t>Réceptacle LTAC2</t>
  </si>
  <si>
    <t>200kVA</t>
  </si>
  <si>
    <t>stand 8ter</t>
  </si>
  <si>
    <t>stand 10</t>
  </si>
  <si>
    <t>Bruères</t>
  </si>
  <si>
    <t>Montifaut</t>
  </si>
  <si>
    <t>PC Labo essai environnement</t>
  </si>
  <si>
    <t>PC Champigny</t>
  </si>
  <si>
    <t>cellule 11 local batterie</t>
  </si>
  <si>
    <t xml:space="preserve">LEMI local technique </t>
  </si>
  <si>
    <t>Local 8</t>
  </si>
  <si>
    <t>2,2kVA</t>
  </si>
  <si>
    <t>Bureau du gérant</t>
  </si>
  <si>
    <t>Poste HT12</t>
  </si>
  <si>
    <t>banc de batteries</t>
  </si>
  <si>
    <t>24 x 2V275</t>
  </si>
  <si>
    <t>180033023B</t>
  </si>
  <si>
    <t>EMB</t>
  </si>
  <si>
    <t>23 - rdc</t>
  </si>
  <si>
    <t>60KVA</t>
  </si>
  <si>
    <t>6KVA</t>
  </si>
  <si>
    <t>1,5KVA</t>
  </si>
  <si>
    <t>3KVA</t>
  </si>
  <si>
    <t>2KVA</t>
  </si>
  <si>
    <t>1 KVA</t>
  </si>
  <si>
    <t>360173501Z</t>
  </si>
  <si>
    <t>CTM Rosnay</t>
  </si>
  <si>
    <t>0066</t>
  </si>
  <si>
    <t>Abri helizone - Puits Merlon</t>
  </si>
  <si>
    <t>0048</t>
  </si>
  <si>
    <t>Abri local autocom - local 317</t>
  </si>
  <si>
    <t xml:space="preserve">9 KVA </t>
  </si>
  <si>
    <t>0007</t>
  </si>
  <si>
    <t>Bâtiment A - local autocom</t>
  </si>
  <si>
    <t xml:space="preserve">6 KVA </t>
  </si>
  <si>
    <t xml:space="preserve">3 KVA </t>
  </si>
  <si>
    <t>0003</t>
  </si>
  <si>
    <t>Bât D - local répartiteur</t>
  </si>
  <si>
    <t>0005</t>
  </si>
  <si>
    <t>Bât S1 - local répartiteur</t>
  </si>
  <si>
    <t>Tous sites</t>
  </si>
  <si>
    <t>Heure</t>
  </si>
  <si>
    <t>TOTAL HT</t>
  </si>
  <si>
    <t>1KVA</t>
  </si>
  <si>
    <t>Fourniture d'un état des commandes sur une période définie</t>
  </si>
  <si>
    <t>TGBT</t>
  </si>
  <si>
    <t>3 kVa</t>
  </si>
  <si>
    <t>34Ah</t>
  </si>
  <si>
    <t>150Ah</t>
  </si>
  <si>
    <t>3,3 kVa</t>
  </si>
  <si>
    <t>9Ah</t>
  </si>
  <si>
    <t>4 kVa</t>
  </si>
  <si>
    <t>90Ah</t>
  </si>
  <si>
    <t>5 kVa</t>
  </si>
  <si>
    <t>5Ah</t>
  </si>
  <si>
    <t>7Ah</t>
  </si>
  <si>
    <t>6  kVa</t>
  </si>
  <si>
    <t>94Ah</t>
  </si>
  <si>
    <t>9 kVa</t>
  </si>
  <si>
    <t>10 kVa</t>
  </si>
  <si>
    <t>15 kVa</t>
  </si>
  <si>
    <t>55Ah</t>
  </si>
  <si>
    <t>12Ah</t>
  </si>
  <si>
    <t>20 kVa</t>
  </si>
  <si>
    <t>92,8Ah</t>
  </si>
  <si>
    <t>27Ah</t>
  </si>
  <si>
    <t>30 kVa</t>
  </si>
  <si>
    <t>40 kVa</t>
  </si>
  <si>
    <t>65Ah</t>
  </si>
  <si>
    <t>24Ah</t>
  </si>
  <si>
    <t>92Ah</t>
  </si>
  <si>
    <t>45 kVa</t>
  </si>
  <si>
    <t>60 kVa</t>
  </si>
  <si>
    <t>40Ah</t>
  </si>
  <si>
    <t>80Ah</t>
  </si>
  <si>
    <t>80 kVa</t>
  </si>
  <si>
    <t>100 kVa</t>
  </si>
  <si>
    <t>120 kVa</t>
  </si>
  <si>
    <t>125 kVa</t>
  </si>
  <si>
    <t>200 kVa</t>
  </si>
  <si>
    <t>250 kVa</t>
  </si>
  <si>
    <t>100Ah</t>
  </si>
  <si>
    <t>Fourniture et pose d'un onduleur</t>
  </si>
  <si>
    <t>puissance</t>
  </si>
  <si>
    <t>puissance baterie</t>
  </si>
  <si>
    <t>nombre d'equipements</t>
  </si>
  <si>
    <t>26Ah</t>
  </si>
  <si>
    <t>0018</t>
  </si>
  <si>
    <t>Autonomie souhaitée en Minutes</t>
  </si>
  <si>
    <t>Prix unitaire</t>
  </si>
  <si>
    <t>Poste filtrage protec.</t>
  </si>
  <si>
    <t>Local GE</t>
  </si>
  <si>
    <t>2,2KVA</t>
  </si>
  <si>
    <t>80KVA</t>
  </si>
  <si>
    <t>Poste HT Y 32</t>
  </si>
  <si>
    <t>Bat Vie MRTT</t>
  </si>
  <si>
    <t>Filtrage MRTT</t>
  </si>
  <si>
    <t>Poste HT Y 13</t>
  </si>
  <si>
    <t>Poste HT Y 25</t>
  </si>
  <si>
    <t>Bruères RX</t>
  </si>
  <si>
    <t>Onduleur rechange</t>
  </si>
  <si>
    <t>Local Tech. HT7</t>
  </si>
  <si>
    <t>LTAC1</t>
  </si>
  <si>
    <t>ZP1-224</t>
  </si>
  <si>
    <t>ZP1-336</t>
  </si>
  <si>
    <t>ZP1-738</t>
  </si>
  <si>
    <t>ZP1-837</t>
  </si>
  <si>
    <t>ZP1-881</t>
  </si>
  <si>
    <t>ZP1-908</t>
  </si>
  <si>
    <t>ZP1-946</t>
  </si>
  <si>
    <t>ZP1-998</t>
  </si>
  <si>
    <t>ZP2-436</t>
  </si>
  <si>
    <t>ZP2-437</t>
  </si>
  <si>
    <t>ZP2-720</t>
  </si>
  <si>
    <t>ZP2-850</t>
  </si>
  <si>
    <t>160kVA</t>
  </si>
  <si>
    <t>Fourniture et pose d'un module redresseur ALPHA TECHNOLOGIES ou équivalent pour baie d’énergie LEGRAND-REDONDAC type CORDEX HP CXRF 48-4.0KW 208-277 V AC</t>
  </si>
  <si>
    <t>2500VA</t>
  </si>
  <si>
    <t>4KW</t>
  </si>
  <si>
    <t xml:space="preserve">Fourniture et pose d'un module onduleur ALPHA TECHNOLOGIES ou équivalent pour baie d’énergie LEGRAND-REDONDAC type TSI EPC BRAVO 48 Vdc-230 V ac 2500 VA T321730201 </t>
  </si>
  <si>
    <t>100KVA</t>
  </si>
  <si>
    <t>3 KVA</t>
  </si>
  <si>
    <t>5 KVA</t>
  </si>
  <si>
    <t>30KVA</t>
  </si>
  <si>
    <t>45KVA</t>
  </si>
  <si>
    <t>90KVA</t>
  </si>
  <si>
    <t>120KVA</t>
  </si>
  <si>
    <t>Fourniture et pose d'un convertisseur AXA POWER - 3GSFC - 200/43-N ou équivalent</t>
  </si>
  <si>
    <t>115/200V    400 Hz</t>
  </si>
  <si>
    <t>Fourniture et pose d'un convertisseur type AXA POWER - SFC 400 ou équivalent</t>
  </si>
  <si>
    <t>Fourniture et pose d'un convertisseur type S2S - 45 FC 400 ou équivalent</t>
  </si>
  <si>
    <t>Fourniture et pose d'un convertisseur type AXA POWER - 240-3GWF-200/260-N ou équivalent</t>
  </si>
  <si>
    <t>Fourniture et pose d'un convertisseur type TRACKAIR - TC 400/120F ou équivalent</t>
  </si>
  <si>
    <t>Fourniture et pose d'un convertisseur type MGE UPS SYSTEMS - COMET S31 230-115 60HZ ou équivalent</t>
  </si>
  <si>
    <t>PERSONNE PUBLIQUE</t>
  </si>
  <si>
    <t>OBJET DU MARCHE</t>
  </si>
  <si>
    <t xml:space="preserve">Total HT remplacement des batteries  </t>
  </si>
  <si>
    <t>Total DQE</t>
  </si>
  <si>
    <t>TOTAL HT DQE</t>
  </si>
  <si>
    <t>TVA 20%</t>
  </si>
  <si>
    <t>TOTAL TTC</t>
  </si>
  <si>
    <t>FORFAIT  POUR CHANGEMENT DES BATTERIES (Age max : 5 ans)</t>
  </si>
  <si>
    <t>magasin</t>
  </si>
  <si>
    <t>local Groupe électrogène</t>
  </si>
  <si>
    <t xml:space="preserve">Entreprise : </t>
  </si>
  <si>
    <t>n° de  prix</t>
  </si>
  <si>
    <t>Fournitures et maintenance corrective</t>
  </si>
  <si>
    <t>BPU - lot 4 - Tous sites</t>
  </si>
  <si>
    <t>Maintenance des onduleurs des convertisseurs 400 Hz et de bancs d’accumulateurs de secours sur les sites militaires de la Base de Défense de Bourges Avord</t>
  </si>
  <si>
    <t>D.Q.E. pour 4 ans</t>
  </si>
  <si>
    <t>BPU DGA TT BOURGES</t>
  </si>
  <si>
    <t>Lot n° 4</t>
  </si>
  <si>
    <t>BPU EMB Bourges</t>
  </si>
  <si>
    <t>BPU EPMU Savigny</t>
  </si>
  <si>
    <t xml:space="preserve">Total HT maintenance préventive </t>
  </si>
  <si>
    <t xml:space="preserve">Total HT prise en charge et restitution  </t>
  </si>
  <si>
    <t xml:space="preserve">Total HT maintenance corrective  </t>
  </si>
  <si>
    <t>BPU BA702 Avord</t>
  </si>
  <si>
    <t>BPU SH Henrichemont</t>
  </si>
  <si>
    <t>Majoration K pour pièces hors bordereau</t>
  </si>
  <si>
    <t>Total BPU correctif tous sites</t>
  </si>
  <si>
    <t>BPU - lot 4 - DGA-TT</t>
  </si>
  <si>
    <t>Sous-total</t>
  </si>
  <si>
    <t>Prise en charge et restitution des installation</t>
  </si>
  <si>
    <t>Désignation</t>
  </si>
  <si>
    <t>Coût HT</t>
  </si>
  <si>
    <t>Quantité</t>
  </si>
  <si>
    <t>Coût Total HT</t>
  </si>
  <si>
    <t>Forfait "Prise en compte des installations" du site</t>
  </si>
  <si>
    <t>Forfait "restitution des installations" du site</t>
  </si>
  <si>
    <t>Total forfait de prise en charge et restitution</t>
  </si>
  <si>
    <t>Maintenance corrective</t>
  </si>
  <si>
    <t>Quantité estimée</t>
  </si>
  <si>
    <t>Forfait annuel Astreinte DGATT</t>
  </si>
  <si>
    <t>4-001</t>
  </si>
  <si>
    <t>4-002</t>
  </si>
  <si>
    <t>4-003</t>
  </si>
  <si>
    <t>4-004</t>
  </si>
  <si>
    <t>4-005</t>
  </si>
  <si>
    <t>4-006</t>
  </si>
  <si>
    <t>4-007</t>
  </si>
  <si>
    <t>4-008</t>
  </si>
  <si>
    <t>4-009</t>
  </si>
  <si>
    <t>4-010</t>
  </si>
  <si>
    <t>4-011</t>
  </si>
  <si>
    <t>4-012</t>
  </si>
  <si>
    <t>4-013</t>
  </si>
  <si>
    <t>4-014</t>
  </si>
  <si>
    <t>4-015</t>
  </si>
  <si>
    <t>4-016</t>
  </si>
  <si>
    <t>4-017</t>
  </si>
  <si>
    <t>4-018</t>
  </si>
  <si>
    <t>4-019</t>
  </si>
  <si>
    <t>4-021</t>
  </si>
  <si>
    <t>4-022</t>
  </si>
  <si>
    <t>4-023</t>
  </si>
  <si>
    <t>4-024</t>
  </si>
  <si>
    <t>4-025</t>
  </si>
  <si>
    <t>4-026</t>
  </si>
  <si>
    <t>4-027</t>
  </si>
  <si>
    <t>4-028</t>
  </si>
  <si>
    <t>4-029</t>
  </si>
  <si>
    <t>4-030</t>
  </si>
  <si>
    <t>4-031</t>
  </si>
  <si>
    <t>4-032</t>
  </si>
  <si>
    <t>4-033</t>
  </si>
  <si>
    <t>4-034</t>
  </si>
  <si>
    <t>4-035</t>
  </si>
  <si>
    <t>4-036</t>
  </si>
  <si>
    <t>4-037</t>
  </si>
  <si>
    <t>4-038</t>
  </si>
  <si>
    <t>4-039</t>
  </si>
  <si>
    <t>4-040</t>
  </si>
  <si>
    <t>4-041</t>
  </si>
  <si>
    <t>4-042</t>
  </si>
  <si>
    <t>4-043</t>
  </si>
  <si>
    <t>4-044</t>
  </si>
  <si>
    <t>4-045</t>
  </si>
  <si>
    <t>4-046</t>
  </si>
  <si>
    <t>4-047</t>
  </si>
  <si>
    <t>4-048</t>
  </si>
  <si>
    <t>4-049</t>
  </si>
  <si>
    <t>4-050</t>
  </si>
  <si>
    <t>4-051</t>
  </si>
  <si>
    <t>4-052</t>
  </si>
  <si>
    <t>4-053</t>
  </si>
  <si>
    <t>4-054</t>
  </si>
  <si>
    <t>4-055</t>
  </si>
  <si>
    <t>4-056</t>
  </si>
  <si>
    <t>4-057</t>
  </si>
  <si>
    <t>4-058</t>
  </si>
  <si>
    <t>4-059</t>
  </si>
  <si>
    <t>4-060</t>
  </si>
  <si>
    <t>4-061</t>
  </si>
  <si>
    <t>4-062</t>
  </si>
  <si>
    <t>N° de prix</t>
  </si>
  <si>
    <r>
      <t xml:space="preserve">FORFAIT ANNUEL DE MAINTENANCE PREVENTIVE (et curative pour matériel </t>
    </r>
    <r>
      <rPr>
        <b/>
        <sz val="11"/>
        <color indexed="8"/>
        <rFont val="Calibri"/>
        <family val="2"/>
        <scheme val="minor"/>
      </rPr>
      <t>≤2KVA)</t>
    </r>
  </si>
  <si>
    <t>4-063</t>
  </si>
  <si>
    <t>4-064</t>
  </si>
  <si>
    <t>4-065</t>
  </si>
  <si>
    <t>4-066</t>
  </si>
  <si>
    <t>4-067</t>
  </si>
  <si>
    <t>4-068</t>
  </si>
  <si>
    <t>4-069</t>
  </si>
  <si>
    <t>4-070</t>
  </si>
  <si>
    <t>4-071</t>
  </si>
  <si>
    <t>4-072</t>
  </si>
  <si>
    <t>4-073</t>
  </si>
  <si>
    <t>4-074</t>
  </si>
  <si>
    <t>4-075</t>
  </si>
  <si>
    <t>4-076</t>
  </si>
  <si>
    <t>4-077</t>
  </si>
  <si>
    <t>4-078</t>
  </si>
  <si>
    <t>4-079</t>
  </si>
  <si>
    <t>4-080</t>
  </si>
  <si>
    <t>4-081</t>
  </si>
  <si>
    <t>4-082</t>
  </si>
  <si>
    <t>4-083</t>
  </si>
  <si>
    <t>4-084</t>
  </si>
  <si>
    <t>4-085</t>
  </si>
  <si>
    <t>4-086</t>
  </si>
  <si>
    <t>4-087</t>
  </si>
  <si>
    <t>4-088</t>
  </si>
  <si>
    <t>4-089</t>
  </si>
  <si>
    <t>4-090</t>
  </si>
  <si>
    <t>4-091</t>
  </si>
  <si>
    <t>4-092</t>
  </si>
  <si>
    <t>4-093</t>
  </si>
  <si>
    <t>4-094</t>
  </si>
  <si>
    <t>4-095</t>
  </si>
  <si>
    <t>4-096</t>
  </si>
  <si>
    <t>4-097</t>
  </si>
  <si>
    <t>4-098</t>
  </si>
  <si>
    <t>4-099</t>
  </si>
  <si>
    <t>4-100</t>
  </si>
  <si>
    <t>4-101</t>
  </si>
  <si>
    <t>4-102</t>
  </si>
  <si>
    <t>4-103</t>
  </si>
  <si>
    <t>4-104</t>
  </si>
  <si>
    <t>4-105</t>
  </si>
  <si>
    <t>4-106</t>
  </si>
  <si>
    <t>4-107</t>
  </si>
  <si>
    <t>4-108</t>
  </si>
  <si>
    <t>4-109</t>
  </si>
  <si>
    <t>4-110</t>
  </si>
  <si>
    <t>4-111</t>
  </si>
  <si>
    <t>4-112</t>
  </si>
  <si>
    <t>4-113</t>
  </si>
  <si>
    <t>4-114</t>
  </si>
  <si>
    <t>4-115</t>
  </si>
  <si>
    <t>4-116</t>
  </si>
  <si>
    <t>4-117</t>
  </si>
  <si>
    <t>4-118</t>
  </si>
  <si>
    <t>4-119</t>
  </si>
  <si>
    <t>4-120</t>
  </si>
  <si>
    <t>4-121</t>
  </si>
  <si>
    <t>4-122</t>
  </si>
  <si>
    <t>4-123</t>
  </si>
  <si>
    <t>4-124</t>
  </si>
  <si>
    <t>4-125</t>
  </si>
  <si>
    <t>4-126</t>
  </si>
  <si>
    <t xml:space="preserve">Sous-total </t>
  </si>
  <si>
    <t>Astreinte et déplacement site BA 702 Avord</t>
  </si>
  <si>
    <t xml:space="preserve">Forfait annuel Astreinte </t>
  </si>
  <si>
    <t>BPU - lot 4 - BA 702</t>
  </si>
  <si>
    <t>4-130</t>
  </si>
  <si>
    <t>4-131</t>
  </si>
  <si>
    <t>4-132</t>
  </si>
  <si>
    <t>4-133</t>
  </si>
  <si>
    <t>4-134</t>
  </si>
  <si>
    <t>4-135</t>
  </si>
  <si>
    <t>4-136</t>
  </si>
  <si>
    <t>4-137</t>
  </si>
  <si>
    <t>4-138</t>
  </si>
  <si>
    <t>4-139</t>
  </si>
  <si>
    <t>4-140</t>
  </si>
  <si>
    <t>4-141</t>
  </si>
  <si>
    <t>4-142</t>
  </si>
  <si>
    <t>4-143</t>
  </si>
  <si>
    <t>4-144</t>
  </si>
  <si>
    <t>4-145</t>
  </si>
  <si>
    <t>4-146</t>
  </si>
  <si>
    <t>4-147</t>
  </si>
  <si>
    <t>4-148</t>
  </si>
  <si>
    <t>4-149</t>
  </si>
  <si>
    <t>4-150</t>
  </si>
  <si>
    <t>4-151</t>
  </si>
  <si>
    <t>4-152</t>
  </si>
  <si>
    <t>4-153</t>
  </si>
  <si>
    <t>4-154</t>
  </si>
  <si>
    <t>4-155</t>
  </si>
  <si>
    <t>4-156</t>
  </si>
  <si>
    <t>4-157</t>
  </si>
  <si>
    <t>4-158</t>
  </si>
  <si>
    <t>4-159</t>
  </si>
  <si>
    <t>4-160</t>
  </si>
  <si>
    <t>4-161</t>
  </si>
  <si>
    <t>4-162</t>
  </si>
  <si>
    <t>4-163</t>
  </si>
  <si>
    <t>4-164</t>
  </si>
  <si>
    <t>4-165</t>
  </si>
  <si>
    <t>4-166</t>
  </si>
  <si>
    <t>4-167</t>
  </si>
  <si>
    <t>4-168</t>
  </si>
  <si>
    <t>4-169</t>
  </si>
  <si>
    <t>4-170</t>
  </si>
  <si>
    <t>4-171</t>
  </si>
  <si>
    <t>4-172</t>
  </si>
  <si>
    <t>4-173</t>
  </si>
  <si>
    <t>4-174</t>
  </si>
  <si>
    <t>4-175</t>
  </si>
  <si>
    <t>4-176</t>
  </si>
  <si>
    <t>4-177</t>
  </si>
  <si>
    <t>4-178</t>
  </si>
  <si>
    <t>4-179</t>
  </si>
  <si>
    <t>4-180</t>
  </si>
  <si>
    <t>4-181</t>
  </si>
  <si>
    <t>4-182</t>
  </si>
  <si>
    <t>4-200</t>
  </si>
  <si>
    <t>4-201</t>
  </si>
  <si>
    <t>4-202</t>
  </si>
  <si>
    <t>4-203</t>
  </si>
  <si>
    <t>4-204</t>
  </si>
  <si>
    <t>4-205</t>
  </si>
  <si>
    <t>4-206</t>
  </si>
  <si>
    <t>4-207</t>
  </si>
  <si>
    <t>4-208</t>
  </si>
  <si>
    <t>4-209</t>
  </si>
  <si>
    <t>4-210</t>
  </si>
  <si>
    <t>4-211</t>
  </si>
  <si>
    <t>4-212</t>
  </si>
  <si>
    <t>4-213</t>
  </si>
  <si>
    <t>4-214</t>
  </si>
  <si>
    <t>4-215</t>
  </si>
  <si>
    <t>4-216</t>
  </si>
  <si>
    <t>4-217</t>
  </si>
  <si>
    <t>4-218</t>
  </si>
  <si>
    <t>4-219</t>
  </si>
  <si>
    <t>4-220</t>
  </si>
  <si>
    <t>4-221</t>
  </si>
  <si>
    <t>4-222</t>
  </si>
  <si>
    <t>4-223</t>
  </si>
  <si>
    <t>4-224</t>
  </si>
  <si>
    <t>4-225</t>
  </si>
  <si>
    <t>4-226</t>
  </si>
  <si>
    <t>4-227</t>
  </si>
  <si>
    <t>4-228</t>
  </si>
  <si>
    <t>4-229</t>
  </si>
  <si>
    <t>Astreinte et déplacement  site EPMU Savigny</t>
  </si>
  <si>
    <t>4-230</t>
  </si>
  <si>
    <t>4-231</t>
  </si>
  <si>
    <t>4-232</t>
  </si>
  <si>
    <t>4-233</t>
  </si>
  <si>
    <t>4-234</t>
  </si>
  <si>
    <t>4-235</t>
  </si>
  <si>
    <t>4-236</t>
  </si>
  <si>
    <t>4-240</t>
  </si>
  <si>
    <t>4-242</t>
  </si>
  <si>
    <t>4-243</t>
  </si>
  <si>
    <t>Astreinte et déplacement  site SH Henrichemont</t>
  </si>
  <si>
    <t xml:space="preserve">Total maintenance corrective </t>
  </si>
  <si>
    <t>Forfait annuel Astreinte</t>
  </si>
  <si>
    <t>4-244</t>
  </si>
  <si>
    <t>4-245</t>
  </si>
  <si>
    <t>4-247</t>
  </si>
  <si>
    <t>4-248</t>
  </si>
  <si>
    <t>4-249</t>
  </si>
  <si>
    <t>4-250</t>
  </si>
  <si>
    <t>Maintenance corrective site EMB Bourges</t>
  </si>
  <si>
    <t>BPU - lot 4 - EMB</t>
  </si>
  <si>
    <t>BPU - lot 4 - ROSNAY</t>
  </si>
  <si>
    <t>BPU - lot 4 - Henrichemont</t>
  </si>
  <si>
    <t>BPU - lot 4 - EPMu</t>
  </si>
  <si>
    <t>4-260</t>
  </si>
  <si>
    <t>4-261</t>
  </si>
  <si>
    <t>4-262</t>
  </si>
  <si>
    <t>4-263</t>
  </si>
  <si>
    <t>4-264</t>
  </si>
  <si>
    <t>4-265</t>
  </si>
  <si>
    <t>4-266</t>
  </si>
  <si>
    <t>4-267</t>
  </si>
  <si>
    <t>4-268</t>
  </si>
  <si>
    <t>4-269</t>
  </si>
  <si>
    <t>4-270</t>
  </si>
  <si>
    <t>4-272</t>
  </si>
  <si>
    <t>4-273</t>
  </si>
  <si>
    <t>4-274</t>
  </si>
  <si>
    <t>4-275</t>
  </si>
  <si>
    <t>4-276</t>
  </si>
  <si>
    <t>4-277</t>
  </si>
  <si>
    <t>4-278</t>
  </si>
  <si>
    <t>4-279</t>
  </si>
  <si>
    <t>4-280</t>
  </si>
  <si>
    <t>4-281</t>
  </si>
  <si>
    <t>4-284</t>
  </si>
  <si>
    <t>4-285</t>
  </si>
  <si>
    <t>4-286</t>
  </si>
  <si>
    <t>4-287</t>
  </si>
  <si>
    <t>Astreinte et déplacement site CTM Rosnay</t>
  </si>
  <si>
    <t>Coût total HT</t>
  </si>
  <si>
    <t>local TGBT</t>
  </si>
  <si>
    <t>4-290</t>
  </si>
  <si>
    <t>4-291</t>
  </si>
  <si>
    <t>4-292</t>
  </si>
  <si>
    <t>4-293</t>
  </si>
  <si>
    <t>4-294</t>
  </si>
  <si>
    <t>4-295</t>
  </si>
  <si>
    <t>4-296</t>
  </si>
  <si>
    <t>4-300</t>
  </si>
  <si>
    <t>4-301</t>
  </si>
  <si>
    <t>4-302</t>
  </si>
  <si>
    <t>4-303</t>
  </si>
  <si>
    <t>4-304</t>
  </si>
  <si>
    <t>4-305</t>
  </si>
  <si>
    <t>Total HT prise en charge, restitution</t>
  </si>
  <si>
    <t>Montant total maintenance correctif</t>
  </si>
  <si>
    <t>Total HT maintenance préventive</t>
  </si>
  <si>
    <t>230/400V  60 Hz</t>
  </si>
  <si>
    <t>LOCAL TRANS TECHNIQUE PROPRE</t>
  </si>
  <si>
    <t>local CIRISI</t>
  </si>
  <si>
    <t>0020</t>
  </si>
  <si>
    <t>IMFIRMERIE</t>
  </si>
  <si>
    <t>0101</t>
  </si>
  <si>
    <t>Annexe local CHEOPS</t>
  </si>
  <si>
    <t>0103</t>
  </si>
  <si>
    <t>0209</t>
  </si>
  <si>
    <t>0211</t>
  </si>
  <si>
    <t>CENTRE EMISSION</t>
  </si>
  <si>
    <t>0212</t>
  </si>
  <si>
    <t>SERVEUR UNIQUE</t>
  </si>
  <si>
    <t>Covertisseur</t>
  </si>
  <si>
    <t>0359</t>
  </si>
  <si>
    <t>Atelier Balisage</t>
  </si>
  <si>
    <t>0458</t>
  </si>
  <si>
    <t>0719</t>
  </si>
  <si>
    <t>0720</t>
  </si>
  <si>
    <t>0721</t>
  </si>
  <si>
    <t>0726</t>
  </si>
  <si>
    <t>0727</t>
  </si>
  <si>
    <t>15 KVA</t>
  </si>
  <si>
    <t>90 Kva</t>
  </si>
  <si>
    <t>160 Kva</t>
  </si>
  <si>
    <t>15 Kva</t>
  </si>
  <si>
    <t>100 Kva</t>
  </si>
  <si>
    <t>200 Kva</t>
  </si>
  <si>
    <t xml:space="preserve">Salle serveurs </t>
  </si>
  <si>
    <t xml:space="preserve">Local technique </t>
  </si>
  <si>
    <t>Salle serveurs</t>
  </si>
  <si>
    <t>Convertiseur</t>
  </si>
  <si>
    <t>7KVA</t>
  </si>
  <si>
    <t>Labo étalonage</t>
  </si>
  <si>
    <t>stand 8 1er</t>
  </si>
  <si>
    <t>local techn. Hall</t>
  </si>
  <si>
    <t>Local technique rdc</t>
  </si>
  <si>
    <t>Local technique 1er</t>
  </si>
  <si>
    <t>Convertisseur</t>
  </si>
  <si>
    <t>Local technique CADIV</t>
  </si>
  <si>
    <t>Local technique DR</t>
  </si>
  <si>
    <t>Local technique S</t>
  </si>
  <si>
    <t>Local technique Ssol</t>
  </si>
  <si>
    <t>Local technique autocom</t>
  </si>
  <si>
    <t>Paul Leclerc - PC</t>
  </si>
  <si>
    <t>Ormeaux -  PC</t>
  </si>
  <si>
    <t>Rotonde -  PC</t>
  </si>
  <si>
    <t>Champ du chêne -  PC</t>
  </si>
  <si>
    <t>Local techn 3ième</t>
  </si>
  <si>
    <t>SSol Salle R8</t>
  </si>
  <si>
    <t>4-020</t>
  </si>
  <si>
    <t>4-127</t>
  </si>
  <si>
    <t>4-128</t>
  </si>
  <si>
    <t>4-129</t>
  </si>
  <si>
    <t>4-183</t>
  </si>
  <si>
    <t>4-184</t>
  </si>
  <si>
    <t>4-185</t>
  </si>
  <si>
    <t>4-237</t>
  </si>
  <si>
    <t>4-238</t>
  </si>
  <si>
    <t>4-239</t>
  </si>
  <si>
    <t>4-241</t>
  </si>
  <si>
    <t>4-246</t>
  </si>
  <si>
    <t>4-251</t>
  </si>
  <si>
    <t>4-252</t>
  </si>
  <si>
    <t>4-253</t>
  </si>
  <si>
    <t>4-254</t>
  </si>
  <si>
    <t>4-255</t>
  </si>
  <si>
    <t>4-256</t>
  </si>
  <si>
    <t>4-257</t>
  </si>
  <si>
    <t>4-258</t>
  </si>
  <si>
    <t>4-259</t>
  </si>
  <si>
    <t>4-271</t>
  </si>
  <si>
    <t>4-282</t>
  </si>
  <si>
    <t>4-283</t>
  </si>
  <si>
    <t>4-288</t>
  </si>
  <si>
    <t>4-289</t>
  </si>
  <si>
    <t>4-306</t>
  </si>
  <si>
    <t>4-310</t>
  </si>
  <si>
    <t>4-311</t>
  </si>
  <si>
    <t>4-312</t>
  </si>
  <si>
    <t>4-313</t>
  </si>
  <si>
    <t>4-314</t>
  </si>
  <si>
    <t>4-315</t>
  </si>
  <si>
    <t>4-316</t>
  </si>
  <si>
    <t>4-317</t>
  </si>
  <si>
    <t>4-318</t>
  </si>
  <si>
    <t>4-350</t>
  </si>
  <si>
    <t>4-351</t>
  </si>
  <si>
    <t>4-352</t>
  </si>
  <si>
    <t>4-353</t>
  </si>
  <si>
    <t>4-354</t>
  </si>
  <si>
    <t>4-355</t>
  </si>
  <si>
    <t>4-356</t>
  </si>
  <si>
    <t>4-357</t>
  </si>
  <si>
    <t>4-358</t>
  </si>
  <si>
    <t>4-359</t>
  </si>
  <si>
    <t>4-360</t>
  </si>
  <si>
    <t>4-361</t>
  </si>
  <si>
    <t>4-362</t>
  </si>
  <si>
    <t>4-363</t>
  </si>
  <si>
    <t>4-364</t>
  </si>
  <si>
    <t>4-365</t>
  </si>
  <si>
    <t>4-366</t>
  </si>
  <si>
    <t>4-367</t>
  </si>
  <si>
    <t>4-368</t>
  </si>
  <si>
    <t>4-369</t>
  </si>
  <si>
    <t>4-370</t>
  </si>
  <si>
    <t>4-371</t>
  </si>
  <si>
    <t>4-372</t>
  </si>
  <si>
    <t>4-373</t>
  </si>
  <si>
    <t>4-374</t>
  </si>
  <si>
    <t>4-400</t>
  </si>
  <si>
    <t>4-401</t>
  </si>
  <si>
    <t>4-402</t>
  </si>
  <si>
    <t>4-403</t>
  </si>
  <si>
    <t>4-404</t>
  </si>
  <si>
    <t>4-405</t>
  </si>
  <si>
    <t>4-407</t>
  </si>
  <si>
    <t>4-408</t>
  </si>
  <si>
    <t>4-409</t>
  </si>
  <si>
    <t>4-410</t>
  </si>
  <si>
    <t>4-411</t>
  </si>
  <si>
    <t>4-412</t>
  </si>
  <si>
    <t>4-413</t>
  </si>
  <si>
    <t>4-414</t>
  </si>
  <si>
    <t>4-415</t>
  </si>
  <si>
    <r>
      <t xml:space="preserve">Déplacement A/R par intervention </t>
    </r>
    <r>
      <rPr>
        <b/>
        <sz val="11"/>
        <rFont val="Calibri"/>
        <family val="2"/>
        <scheme val="minor"/>
      </rPr>
      <t>sur devis</t>
    </r>
    <r>
      <rPr>
        <sz val="11"/>
        <rFont val="Calibri"/>
        <family val="2"/>
        <scheme val="minor"/>
      </rPr>
      <t xml:space="preserve"> (hors seuil de pièces)</t>
    </r>
  </si>
  <si>
    <t>Coef</t>
  </si>
  <si>
    <r>
      <t xml:space="preserve">coefficient de majoration K pour </t>
    </r>
    <r>
      <rPr>
        <b/>
        <sz val="11"/>
        <rFont val="Calibri"/>
        <family val="2"/>
        <scheme val="minor"/>
      </rPr>
      <t>pièces sur devis</t>
    </r>
    <r>
      <rPr>
        <sz val="11"/>
        <rFont val="Calibri"/>
        <family val="2"/>
        <scheme val="minor"/>
      </rPr>
      <t xml:space="preserve"> (hors seuil de pièces ; valeurs entre 1 et 1,3)</t>
    </r>
  </si>
  <si>
    <r>
      <t xml:space="preserve">Main d'œuvre en heures ouvrées </t>
    </r>
    <r>
      <rPr>
        <b/>
        <sz val="11"/>
        <rFont val="Calibri"/>
        <family val="2"/>
        <scheme val="minor"/>
      </rPr>
      <t>pour pièces sur devis</t>
    </r>
    <r>
      <rPr>
        <sz val="11"/>
        <rFont val="Calibri"/>
        <family val="2"/>
        <scheme val="minor"/>
      </rPr>
      <t xml:space="preserve"> (hors seuil de pièces)</t>
    </r>
  </si>
  <si>
    <r>
      <t xml:space="preserve">Main d'œuvre en heures non ouvrées (samedi-dimanche, j. fériés) </t>
    </r>
    <r>
      <rPr>
        <b/>
        <sz val="11"/>
        <rFont val="Calibri"/>
        <family val="2"/>
        <scheme val="minor"/>
      </rPr>
      <t>pour pièces sur devis</t>
    </r>
    <r>
      <rPr>
        <sz val="11"/>
        <rFont val="Calibri"/>
        <family val="2"/>
        <scheme val="minor"/>
      </rPr>
      <t xml:space="preserve"> (hors seuil de pièces)</t>
    </r>
  </si>
  <si>
    <t>SERVICE D’INFRASTRUCTURE DE LA DEFENSE NORD-OUEST</t>
  </si>
  <si>
    <t>MARCHE DE FOURNITURES COURANTES ET SERVICES</t>
  </si>
  <si>
    <t>BPU / DQE</t>
  </si>
  <si>
    <t>Avord (18), Nevers(58), Bourges(18), Savigny (18), Henrichemont, (18)
Rosnay (36), Neuvy-Pailloux (36)</t>
  </si>
  <si>
    <t>ETAT - MINISTERE DES ARMEES</t>
  </si>
  <si>
    <t>Service d'Infrastructure de la Défense Nord-Ouest</t>
  </si>
  <si>
    <t>Quartier Margueritte – BP 14 – 35998 RENNES cedex 9</t>
  </si>
  <si>
    <t>CONDUCTEUR D’OPERATION</t>
  </si>
  <si>
    <t>Représenté par l’Unité de Soutien d’Infrastructure de la Défense d'Avord</t>
  </si>
  <si>
    <t>Maintenance des onduleurs, des convertisseurs 400 Hz et de bancs d’accumulateurs de secours sur les sites militaires de la Base de Défense de Bourges Avord</t>
  </si>
  <si>
    <t>Coût total</t>
  </si>
  <si>
    <t>Montant prévisionnel sur lequel s'applique le coef K</t>
  </si>
  <si>
    <t>Ensemble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</si>
</sst>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4" formatCode="_-* #,##0.00\ &quot;€&quot;_-;\-* #,##0.00\ &quot;€&quot;_-;_-* &quot;-&quot;??\ &quot;€&quot;_-;_-@_-"/>
    <numFmt numFmtId="164" formatCode="0.0"/>
    <numFmt numFmtId="165" formatCode="#,##0.00\ &quot;€&quot;"/>
    <numFmt numFmtId="166" formatCode="000"/>
    <numFmt numFmtId="167" formatCode="0000"/>
    <numFmt numFmtId="168" formatCode="#,##0\ &quot;€&quot;"/>
  </numFmts>
  <fonts count="2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sz val="10"/>
      <name val="Arial"/>
      <family val="2"/>
    </font>
    <font>
      <sz val="9"/>
      <name val="Geneva"/>
      <family val="2"/>
    </font>
    <font>
      <b/>
      <sz val="11"/>
      <name val="Calibri"/>
      <family val="2"/>
      <scheme val="minor"/>
    </font>
    <font>
      <sz val="11"/>
      <color indexed="8"/>
      <name val="Calibri"/>
      <family val="2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Arial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color rgb="FFFF0000"/>
      <name val="Geneva"/>
      <family val="2"/>
    </font>
    <font>
      <sz val="11"/>
      <name val="Times New Roman"/>
      <family val="1"/>
    </font>
    <font>
      <b/>
      <sz val="11"/>
      <color indexed="8"/>
      <name val="Arial"/>
      <family val="2"/>
    </font>
    <font>
      <sz val="11"/>
      <name val="Geneva"/>
      <family val="2"/>
    </font>
    <font>
      <sz val="11"/>
      <color rgb="FFFF0000"/>
      <name val="Times New Roman"/>
      <family val="1"/>
    </font>
    <font>
      <b/>
      <i/>
      <sz val="11"/>
      <name val="Times New Roman"/>
      <family val="1"/>
    </font>
    <font>
      <b/>
      <u/>
      <sz val="12"/>
      <name val="Times New Roman"/>
      <family val="1"/>
    </font>
    <font>
      <b/>
      <sz val="14"/>
      <name val="Times New Roman"/>
      <family val="1"/>
    </font>
    <font>
      <b/>
      <sz val="11"/>
      <name val="Times New Roman"/>
      <family val="1"/>
    </font>
    <font>
      <sz val="13"/>
      <name val="Times New Roman"/>
      <family val="1"/>
    </font>
    <font>
      <b/>
      <sz val="12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indexed="2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4FFA7"/>
        <bgColor indexed="64"/>
      </patternFill>
    </fill>
  </fills>
  <borders count="6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6">
    <xf numFmtId="0" fontId="0" fillId="0" borderId="0"/>
    <xf numFmtId="0" fontId="3" fillId="0" borderId="0"/>
    <xf numFmtId="0" fontId="3" fillId="0" borderId="0"/>
    <xf numFmtId="0" fontId="4" fillId="0" borderId="0"/>
    <xf numFmtId="44" fontId="1" fillId="0" borderId="0" applyFont="0" applyFill="0" applyBorder="0" applyAlignment="0" applyProtection="0"/>
    <xf numFmtId="0" fontId="6" fillId="0" borderId="0"/>
  </cellStyleXfs>
  <cellXfs count="372">
    <xf numFmtId="0" fontId="0" fillId="0" borderId="0" xfId="0"/>
    <xf numFmtId="0" fontId="0" fillId="0" borderId="0" xfId="0"/>
    <xf numFmtId="0" fontId="1" fillId="0" borderId="0" xfId="0" applyFont="1"/>
    <xf numFmtId="0" fontId="8" fillId="0" borderId="0" xfId="3" applyFont="1"/>
    <xf numFmtId="0" fontId="0" fillId="0" borderId="0" xfId="0" applyFont="1"/>
    <xf numFmtId="0" fontId="0" fillId="6" borderId="0" xfId="0" applyFont="1" applyFill="1"/>
    <xf numFmtId="0" fontId="8" fillId="7" borderId="6" xfId="0" applyFont="1" applyFill="1" applyBorder="1" applyAlignment="1" applyProtection="1">
      <alignment vertical="center"/>
    </xf>
    <xf numFmtId="0" fontId="8" fillId="7" borderId="43" xfId="0" applyFont="1" applyFill="1" applyBorder="1" applyAlignment="1" applyProtection="1">
      <alignment vertical="center"/>
    </xf>
    <xf numFmtId="0" fontId="8" fillId="7" borderId="20" xfId="0" applyFont="1" applyFill="1" applyBorder="1" applyAlignment="1" applyProtection="1">
      <alignment vertical="center"/>
    </xf>
    <xf numFmtId="0" fontId="8" fillId="7" borderId="42" xfId="0" applyFont="1" applyFill="1" applyBorder="1" applyAlignment="1" applyProtection="1">
      <alignment vertical="center"/>
    </xf>
    <xf numFmtId="0" fontId="7" fillId="0" borderId="0" xfId="3" applyFont="1" applyAlignment="1">
      <alignment horizontal="center" vertical="center"/>
    </xf>
    <xf numFmtId="0" fontId="8" fillId="7" borderId="8" xfId="0" applyFont="1" applyFill="1" applyBorder="1" applyAlignment="1" applyProtection="1">
      <alignment vertical="center"/>
    </xf>
    <xf numFmtId="165" fontId="8" fillId="0" borderId="48" xfId="3" applyNumberFormat="1" applyFont="1" applyBorder="1" applyAlignment="1">
      <alignment vertical="center"/>
    </xf>
    <xf numFmtId="0" fontId="8" fillId="7" borderId="23" xfId="0" applyFont="1" applyFill="1" applyBorder="1" applyAlignment="1" applyProtection="1">
      <alignment vertical="center"/>
    </xf>
    <xf numFmtId="164" fontId="5" fillId="0" borderId="46" xfId="3" applyNumberFormat="1" applyFont="1" applyBorder="1" applyAlignment="1">
      <alignment horizontal="center" vertical="center" wrapText="1"/>
    </xf>
    <xf numFmtId="0" fontId="5" fillId="0" borderId="46" xfId="3" applyFont="1" applyBorder="1" applyAlignment="1">
      <alignment horizontal="center" vertical="center" wrapText="1"/>
    </xf>
    <xf numFmtId="0" fontId="5" fillId="0" borderId="49" xfId="3" applyFont="1" applyBorder="1" applyAlignment="1">
      <alignment horizontal="center" vertical="center" wrapText="1"/>
    </xf>
    <xf numFmtId="0" fontId="9" fillId="0" borderId="48" xfId="5" applyFont="1" applyFill="1" applyBorder="1" applyAlignment="1">
      <alignment horizontal="center" vertical="center" wrapText="1"/>
    </xf>
    <xf numFmtId="0" fontId="9" fillId="0" borderId="50" xfId="5" applyFont="1" applyFill="1" applyBorder="1" applyAlignment="1">
      <alignment horizontal="center" vertical="center" wrapText="1"/>
    </xf>
    <xf numFmtId="0" fontId="8" fillId="0" borderId="27" xfId="3" applyNumberFormat="1" applyFont="1" applyBorder="1" applyAlignment="1">
      <alignment horizontal="center" wrapText="1"/>
    </xf>
    <xf numFmtId="0" fontId="8" fillId="0" borderId="22" xfId="3" applyFont="1" applyBorder="1" applyAlignment="1">
      <alignment horizontal="left" vertical="center" wrapText="1"/>
    </xf>
    <xf numFmtId="0" fontId="8" fillId="0" borderId="22" xfId="3" applyFont="1" applyBorder="1" applyAlignment="1">
      <alignment horizontal="center" vertical="center"/>
    </xf>
    <xf numFmtId="0" fontId="8" fillId="0" borderId="22" xfId="3" applyFont="1" applyBorder="1" applyAlignment="1">
      <alignment horizontal="center" vertical="center" wrapText="1"/>
    </xf>
    <xf numFmtId="165" fontId="8" fillId="0" borderId="28" xfId="3" applyNumberFormat="1" applyFont="1" applyBorder="1" applyAlignment="1">
      <alignment vertical="center"/>
    </xf>
    <xf numFmtId="0" fontId="8" fillId="0" borderId="13" xfId="3" applyNumberFormat="1" applyFont="1" applyBorder="1" applyAlignment="1">
      <alignment horizontal="center" wrapText="1"/>
    </xf>
    <xf numFmtId="0" fontId="8" fillId="0" borderId="15" xfId="3" applyFont="1" applyBorder="1" applyAlignment="1">
      <alignment horizontal="left" vertical="center" wrapText="1"/>
    </xf>
    <xf numFmtId="0" fontId="8" fillId="0" borderId="15" xfId="3" applyFont="1" applyBorder="1" applyAlignment="1">
      <alignment horizontal="center" vertical="center"/>
    </xf>
    <xf numFmtId="0" fontId="8" fillId="7" borderId="15" xfId="0" applyFont="1" applyFill="1" applyBorder="1" applyAlignment="1" applyProtection="1">
      <alignment vertical="center"/>
    </xf>
    <xf numFmtId="0" fontId="8" fillId="0" borderId="15" xfId="3" applyFont="1" applyBorder="1" applyAlignment="1">
      <alignment horizontal="center" vertical="center" wrapText="1"/>
    </xf>
    <xf numFmtId="165" fontId="8" fillId="0" borderId="36" xfId="3" applyNumberFormat="1" applyFont="1" applyBorder="1" applyAlignment="1">
      <alignment vertical="center"/>
    </xf>
    <xf numFmtId="0" fontId="5" fillId="0" borderId="40" xfId="3" applyNumberFormat="1" applyFont="1" applyBorder="1" applyAlignment="1">
      <alignment horizontal="right" vertical="center" wrapText="1"/>
    </xf>
    <xf numFmtId="0" fontId="5" fillId="0" borderId="26" xfId="3" applyNumberFormat="1" applyFont="1" applyBorder="1" applyAlignment="1">
      <alignment horizontal="right" vertical="center" wrapText="1"/>
    </xf>
    <xf numFmtId="164" fontId="5" fillId="0" borderId="51" xfId="3" applyNumberFormat="1" applyFont="1" applyBorder="1" applyAlignment="1">
      <alignment horizontal="center" vertical="center" wrapText="1"/>
    </xf>
    <xf numFmtId="0" fontId="5" fillId="0" borderId="51" xfId="3" applyFont="1" applyBorder="1" applyAlignment="1">
      <alignment horizontal="center" vertical="center" wrapText="1"/>
    </xf>
    <xf numFmtId="0" fontId="5" fillId="0" borderId="2" xfId="3" applyFont="1" applyBorder="1" applyAlignment="1">
      <alignment horizontal="center" vertical="center" wrapText="1"/>
    </xf>
    <xf numFmtId="0" fontId="8" fillId="0" borderId="27" xfId="3" applyNumberFormat="1" applyFont="1" applyBorder="1" applyAlignment="1">
      <alignment horizontal="center" vertical="center" wrapText="1"/>
    </xf>
    <xf numFmtId="0" fontId="8" fillId="0" borderId="38" xfId="3" applyNumberFormat="1" applyFont="1" applyBorder="1" applyAlignment="1">
      <alignment horizontal="center" vertical="center" wrapText="1"/>
    </xf>
    <xf numFmtId="0" fontId="8" fillId="0" borderId="15" xfId="3" applyFont="1" applyFill="1" applyBorder="1" applyAlignment="1">
      <alignment horizontal="center" vertical="center"/>
    </xf>
    <xf numFmtId="0" fontId="8" fillId="0" borderId="0" xfId="3" applyFont="1" applyAlignment="1">
      <alignment horizontal="center" vertical="center" wrapText="1"/>
    </xf>
    <xf numFmtId="0" fontId="8" fillId="0" borderId="0" xfId="3" applyFont="1" applyAlignment="1">
      <alignment horizontal="center" vertical="center"/>
    </xf>
    <xf numFmtId="0" fontId="1" fillId="0" borderId="0" xfId="0" applyFont="1" applyFill="1" applyBorder="1"/>
    <xf numFmtId="0" fontId="1" fillId="0" borderId="0" xfId="0" applyFont="1" applyFill="1"/>
    <xf numFmtId="167" fontId="5" fillId="5" borderId="48" xfId="5" applyNumberFormat="1" applyFont="1" applyFill="1" applyBorder="1" applyAlignment="1">
      <alignment vertical="center"/>
    </xf>
    <xf numFmtId="0" fontId="5" fillId="0" borderId="9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/>
    </xf>
    <xf numFmtId="0" fontId="10" fillId="0" borderId="6" xfId="0" applyFont="1" applyFill="1" applyBorder="1" applyAlignment="1">
      <alignment horizontal="center" vertical="center" wrapText="1"/>
    </xf>
    <xf numFmtId="0" fontId="5" fillId="0" borderId="7" xfId="1" applyFont="1" applyFill="1" applyBorder="1" applyAlignment="1">
      <alignment horizontal="center" vertical="center" wrapText="1"/>
    </xf>
    <xf numFmtId="44" fontId="10" fillId="0" borderId="48" xfId="0" applyNumberFormat="1" applyFont="1" applyFill="1" applyBorder="1" applyAlignment="1">
      <alignment horizontal="center" vertical="center" wrapText="1"/>
    </xf>
    <xf numFmtId="0" fontId="8" fillId="0" borderId="22" xfId="0" applyFont="1" applyFill="1" applyBorder="1" applyAlignment="1">
      <alignment horizontal="center" vertical="center" wrapText="1"/>
    </xf>
    <xf numFmtId="0" fontId="10" fillId="0" borderId="22" xfId="0" applyFont="1" applyFill="1" applyBorder="1" applyAlignment="1">
      <alignment horizontal="center" vertical="center"/>
    </xf>
    <xf numFmtId="0" fontId="8" fillId="0" borderId="21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center" wrapText="1"/>
    </xf>
    <xf numFmtId="44" fontId="10" fillId="0" borderId="0" xfId="0" applyNumberFormat="1" applyFont="1" applyFill="1" applyBorder="1" applyAlignment="1">
      <alignment horizontal="center" vertical="center"/>
    </xf>
    <xf numFmtId="0" fontId="8" fillId="0" borderId="8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/>
    </xf>
    <xf numFmtId="0" fontId="8" fillId="0" borderId="8" xfId="0" applyFont="1" applyFill="1" applyBorder="1" applyAlignment="1">
      <alignment horizontal="center" vertical="center"/>
    </xf>
    <xf numFmtId="44" fontId="10" fillId="0" borderId="31" xfId="0" applyNumberFormat="1" applyFont="1" applyFill="1" applyBorder="1" applyAlignment="1">
      <alignment horizontal="center" vertical="center" wrapText="1"/>
    </xf>
    <xf numFmtId="0" fontId="10" fillId="0" borderId="23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/>
    </xf>
    <xf numFmtId="0" fontId="8" fillId="0" borderId="12" xfId="0" applyFont="1" applyFill="1" applyBorder="1" applyAlignment="1">
      <alignment horizontal="center" vertical="center" wrapText="1"/>
    </xf>
    <xf numFmtId="0" fontId="8" fillId="0" borderId="27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8" fillId="7" borderId="28" xfId="0" applyFont="1" applyFill="1" applyBorder="1" applyAlignment="1" applyProtection="1">
      <alignment vertical="center"/>
    </xf>
    <xf numFmtId="0" fontId="8" fillId="7" borderId="31" xfId="0" applyFont="1" applyFill="1" applyBorder="1" applyAlignment="1" applyProtection="1">
      <alignment vertical="center"/>
    </xf>
    <xf numFmtId="0" fontId="8" fillId="0" borderId="15" xfId="0" applyFont="1" applyFill="1" applyBorder="1" applyAlignment="1">
      <alignment horizontal="center" vertical="center" wrapText="1"/>
    </xf>
    <xf numFmtId="0" fontId="8" fillId="7" borderId="36" xfId="0" applyFont="1" applyFill="1" applyBorder="1" applyAlignment="1" applyProtection="1">
      <alignment vertical="center"/>
    </xf>
    <xf numFmtId="0" fontId="8" fillId="0" borderId="5" xfId="0" applyFont="1" applyFill="1" applyBorder="1" applyAlignment="1">
      <alignment horizontal="center" vertical="center" wrapText="1"/>
    </xf>
    <xf numFmtId="0" fontId="5" fillId="0" borderId="51" xfId="0" applyFont="1" applyFill="1" applyBorder="1" applyAlignment="1">
      <alignment horizontal="center" vertical="center" wrapText="1"/>
    </xf>
    <xf numFmtId="0" fontId="5" fillId="0" borderId="52" xfId="0" applyFont="1" applyFill="1" applyBorder="1" applyAlignment="1">
      <alignment horizontal="center" vertical="center" wrapText="1"/>
    </xf>
    <xf numFmtId="0" fontId="10" fillId="0" borderId="52" xfId="0" applyFont="1" applyFill="1" applyBorder="1" applyAlignment="1">
      <alignment horizontal="center" vertical="center"/>
    </xf>
    <xf numFmtId="0" fontId="10" fillId="0" borderId="53" xfId="0" applyFont="1" applyFill="1" applyBorder="1" applyAlignment="1">
      <alignment horizontal="center" vertical="center" wrapText="1"/>
    </xf>
    <xf numFmtId="0" fontId="5" fillId="0" borderId="52" xfId="1" applyFont="1" applyFill="1" applyBorder="1" applyAlignment="1">
      <alignment horizontal="center" vertical="center" wrapText="1"/>
    </xf>
    <xf numFmtId="44" fontId="10" fillId="0" borderId="2" xfId="0" applyNumberFormat="1" applyFont="1" applyFill="1" applyBorder="1" applyAlignment="1">
      <alignment horizontal="center" vertical="center" wrapText="1"/>
    </xf>
    <xf numFmtId="0" fontId="8" fillId="0" borderId="47" xfId="0" applyFont="1" applyFill="1" applyBorder="1" applyAlignment="1">
      <alignment horizontal="center" vertical="center" wrapText="1"/>
    </xf>
    <xf numFmtId="0" fontId="8" fillId="0" borderId="13" xfId="3" applyNumberFormat="1" applyFont="1" applyBorder="1" applyAlignment="1">
      <alignment horizontal="center" vertical="center" wrapText="1"/>
    </xf>
    <xf numFmtId="0" fontId="8" fillId="0" borderId="0" xfId="3" applyFont="1" applyAlignment="1">
      <alignment wrapText="1"/>
    </xf>
    <xf numFmtId="0" fontId="8" fillId="0" borderId="23" xfId="3" applyFont="1" applyBorder="1" applyAlignment="1">
      <alignment horizontal="left" vertical="center" wrapText="1"/>
    </xf>
    <xf numFmtId="0" fontId="8" fillId="0" borderId="23" xfId="3" applyFont="1" applyBorder="1" applyAlignment="1">
      <alignment horizontal="center" vertical="center"/>
    </xf>
    <xf numFmtId="0" fontId="8" fillId="0" borderId="23" xfId="3" applyFont="1" applyBorder="1" applyAlignment="1">
      <alignment horizontal="center" vertical="center" wrapText="1"/>
    </xf>
    <xf numFmtId="165" fontId="8" fillId="0" borderId="28" xfId="3" applyNumberFormat="1" applyFont="1" applyBorder="1" applyAlignment="1" applyProtection="1">
      <alignment horizontal="center" vertical="center" wrapText="1"/>
    </xf>
    <xf numFmtId="165" fontId="8" fillId="0" borderId="36" xfId="3" applyNumberFormat="1" applyFont="1" applyBorder="1" applyAlignment="1" applyProtection="1">
      <alignment horizontal="center" vertical="center" wrapText="1"/>
    </xf>
    <xf numFmtId="0" fontId="8" fillId="0" borderId="40" xfId="3" applyNumberFormat="1" applyFont="1" applyBorder="1" applyAlignment="1">
      <alignment horizontal="right" wrapText="1"/>
    </xf>
    <xf numFmtId="0" fontId="8" fillId="0" borderId="26" xfId="3" applyNumberFormat="1" applyFont="1" applyBorder="1" applyAlignment="1">
      <alignment horizontal="right" wrapText="1"/>
    </xf>
    <xf numFmtId="0" fontId="8" fillId="0" borderId="10" xfId="3" applyNumberFormat="1" applyFont="1" applyBorder="1" applyAlignment="1">
      <alignment horizontal="center" vertical="center" wrapText="1"/>
    </xf>
    <xf numFmtId="0" fontId="8" fillId="0" borderId="8" xfId="3" applyFont="1" applyBorder="1" applyAlignment="1">
      <alignment horizontal="left" vertical="center" wrapText="1"/>
    </xf>
    <xf numFmtId="0" fontId="8" fillId="0" borderId="8" xfId="3" applyFont="1" applyBorder="1" applyAlignment="1">
      <alignment horizontal="center" vertical="center"/>
    </xf>
    <xf numFmtId="0" fontId="8" fillId="0" borderId="8" xfId="3" applyFont="1" applyBorder="1" applyAlignment="1">
      <alignment horizontal="center" vertical="center" wrapText="1"/>
    </xf>
    <xf numFmtId="165" fontId="8" fillId="0" borderId="28" xfId="3" applyNumberFormat="1" applyFont="1" applyBorder="1" applyAlignment="1">
      <alignment wrapText="1"/>
    </xf>
    <xf numFmtId="165" fontId="8" fillId="0" borderId="36" xfId="3" applyNumberFormat="1" applyFont="1" applyBorder="1" applyAlignment="1">
      <alignment wrapText="1"/>
    </xf>
    <xf numFmtId="165" fontId="8" fillId="0" borderId="48" xfId="3" applyNumberFormat="1" applyFont="1" applyBorder="1" applyAlignment="1">
      <alignment wrapText="1"/>
    </xf>
    <xf numFmtId="0" fontId="7" fillId="0" borderId="0" xfId="0" applyFont="1"/>
    <xf numFmtId="165" fontId="8" fillId="0" borderId="2" xfId="3" applyNumberFormat="1" applyFont="1" applyBorder="1" applyAlignment="1">
      <alignment wrapText="1"/>
    </xf>
    <xf numFmtId="165" fontId="8" fillId="0" borderId="0" xfId="3" applyNumberFormat="1" applyFont="1" applyBorder="1" applyAlignment="1">
      <alignment wrapText="1"/>
    </xf>
    <xf numFmtId="0" fontId="8" fillId="0" borderId="33" xfId="3" applyFont="1" applyBorder="1" applyAlignment="1">
      <alignment horizontal="left" vertical="center" wrapText="1"/>
    </xf>
    <xf numFmtId="0" fontId="8" fillId="0" borderId="7" xfId="3" applyFont="1" applyBorder="1" applyAlignment="1">
      <alignment horizontal="center" vertical="center"/>
    </xf>
    <xf numFmtId="0" fontId="8" fillId="0" borderId="33" xfId="3" applyFont="1" applyBorder="1" applyAlignment="1">
      <alignment horizontal="center" vertical="center" wrapText="1"/>
    </xf>
    <xf numFmtId="165" fontId="8" fillId="0" borderId="31" xfId="3" applyNumberFormat="1" applyFont="1" applyBorder="1" applyAlignment="1">
      <alignment vertical="center"/>
    </xf>
    <xf numFmtId="0" fontId="8" fillId="0" borderId="30" xfId="3" applyNumberFormat="1" applyFont="1" applyBorder="1" applyAlignment="1">
      <alignment horizontal="center" wrapText="1"/>
    </xf>
    <xf numFmtId="165" fontId="8" fillId="0" borderId="34" xfId="3" applyNumberFormat="1" applyFont="1" applyBorder="1" applyAlignment="1">
      <alignment vertical="center"/>
    </xf>
    <xf numFmtId="0" fontId="8" fillId="0" borderId="5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8" fillId="0" borderId="23" xfId="0" applyFont="1" applyFill="1" applyBorder="1" applyAlignment="1">
      <alignment horizontal="center" vertical="center"/>
    </xf>
    <xf numFmtId="0" fontId="8" fillId="0" borderId="2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 wrapText="1"/>
    </xf>
    <xf numFmtId="0" fontId="8" fillId="3" borderId="7" xfId="0" applyFont="1" applyFill="1" applyBorder="1" applyAlignment="1">
      <alignment horizontal="center" vertical="center"/>
    </xf>
    <xf numFmtId="0" fontId="8" fillId="3" borderId="6" xfId="0" applyFont="1" applyFill="1" applyBorder="1" applyAlignment="1">
      <alignment horizontal="center" vertical="center"/>
    </xf>
    <xf numFmtId="1" fontId="8" fillId="0" borderId="6" xfId="0" applyNumberFormat="1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/>
    </xf>
    <xf numFmtId="164" fontId="5" fillId="0" borderId="27" xfId="0" applyNumberFormat="1" applyFont="1" applyFill="1" applyBorder="1" applyAlignment="1">
      <alignment horizontal="center" vertical="center" wrapText="1"/>
    </xf>
    <xf numFmtId="164" fontId="5" fillId="0" borderId="21" xfId="0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/>
    </xf>
    <xf numFmtId="0" fontId="8" fillId="0" borderId="12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8" fillId="0" borderId="30" xfId="0" applyFont="1" applyFill="1" applyBorder="1" applyAlignment="1">
      <alignment horizontal="center" vertical="center" wrapText="1"/>
    </xf>
    <xf numFmtId="0" fontId="8" fillId="0" borderId="23" xfId="0" applyFont="1" applyFill="1" applyBorder="1" applyAlignment="1">
      <alignment horizontal="center" vertical="center" wrapText="1"/>
    </xf>
    <xf numFmtId="0" fontId="8" fillId="0" borderId="54" xfId="3" applyNumberFormat="1" applyFont="1" applyBorder="1" applyAlignment="1">
      <alignment horizontal="center" vertical="center" wrapText="1"/>
    </xf>
    <xf numFmtId="0" fontId="8" fillId="0" borderId="22" xfId="3" applyFont="1" applyBorder="1" applyAlignment="1">
      <alignment vertical="center" wrapText="1"/>
    </xf>
    <xf numFmtId="0" fontId="8" fillId="0" borderId="10" xfId="3" applyNumberFormat="1" applyFont="1" applyBorder="1" applyAlignment="1">
      <alignment horizontal="center" wrapText="1"/>
    </xf>
    <xf numFmtId="0" fontId="2" fillId="6" borderId="53" xfId="0" applyFont="1" applyFill="1" applyBorder="1" applyAlignment="1">
      <alignment horizontal="center" vertical="center"/>
    </xf>
    <xf numFmtId="0" fontId="2" fillId="6" borderId="53" xfId="0" applyFont="1" applyFill="1" applyBorder="1" applyAlignment="1">
      <alignment horizontal="center" vertical="center" wrapText="1"/>
    </xf>
    <xf numFmtId="1" fontId="8" fillId="0" borderId="6" xfId="0" applyNumberFormat="1" applyFont="1" applyFill="1" applyBorder="1" applyAlignment="1">
      <alignment horizontal="center" vertical="center"/>
    </xf>
    <xf numFmtId="49" fontId="8" fillId="0" borderId="8" xfId="0" applyNumberFormat="1" applyFont="1" applyFill="1" applyBorder="1" applyAlignment="1">
      <alignment horizontal="center" vertical="center" wrapText="1"/>
    </xf>
    <xf numFmtId="1" fontId="8" fillId="0" borderId="14" xfId="0" applyNumberFormat="1" applyFont="1" applyFill="1" applyBorder="1" applyAlignment="1">
      <alignment horizontal="center" vertical="center"/>
    </xf>
    <xf numFmtId="0" fontId="8" fillId="0" borderId="14" xfId="0" applyFont="1" applyFill="1" applyBorder="1" applyAlignment="1">
      <alignment horizontal="center" vertical="center"/>
    </xf>
    <xf numFmtId="0" fontId="8" fillId="0" borderId="39" xfId="0" applyFont="1" applyFill="1" applyBorder="1" applyAlignment="1">
      <alignment horizontal="center" vertical="center" wrapText="1"/>
    </xf>
    <xf numFmtId="0" fontId="8" fillId="0" borderId="7" xfId="1" applyFont="1" applyFill="1" applyBorder="1" applyAlignment="1">
      <alignment horizontal="center" vertical="center" wrapText="1"/>
    </xf>
    <xf numFmtId="0" fontId="0" fillId="0" borderId="0" xfId="0" applyFont="1" applyFill="1"/>
    <xf numFmtId="164" fontId="8" fillId="0" borderId="27" xfId="0" applyNumberFormat="1" applyFont="1" applyFill="1" applyBorder="1" applyAlignment="1">
      <alignment horizontal="center" vertical="center" wrapText="1"/>
    </xf>
    <xf numFmtId="164" fontId="8" fillId="0" borderId="21" xfId="0" applyNumberFormat="1" applyFont="1" applyFill="1" applyBorder="1" applyAlignment="1">
      <alignment horizontal="center" vertical="center" wrapText="1"/>
    </xf>
    <xf numFmtId="0" fontId="8" fillId="0" borderId="21" xfId="0" applyFont="1" applyFill="1" applyBorder="1" applyAlignment="1">
      <alignment horizontal="center" vertical="center" wrapText="1"/>
    </xf>
    <xf numFmtId="0" fontId="8" fillId="0" borderId="40" xfId="3" applyNumberFormat="1" applyFont="1" applyBorder="1" applyAlignment="1">
      <alignment horizontal="right" vertical="center" wrapText="1"/>
    </xf>
    <xf numFmtId="0" fontId="8" fillId="0" borderId="26" xfId="3" applyNumberFormat="1" applyFont="1" applyBorder="1" applyAlignment="1">
      <alignment horizontal="right" vertical="center" wrapText="1"/>
    </xf>
    <xf numFmtId="164" fontId="8" fillId="0" borderId="46" xfId="3" applyNumberFormat="1" applyFont="1" applyBorder="1" applyAlignment="1">
      <alignment horizontal="center" vertical="center" wrapText="1"/>
    </xf>
    <xf numFmtId="0" fontId="8" fillId="0" borderId="51" xfId="3" applyFont="1" applyBorder="1" applyAlignment="1">
      <alignment horizontal="center" vertical="center" wrapText="1"/>
    </xf>
    <xf numFmtId="0" fontId="8" fillId="0" borderId="2" xfId="3" applyFont="1" applyBorder="1" applyAlignment="1">
      <alignment horizontal="center" vertical="center" wrapText="1"/>
    </xf>
    <xf numFmtId="0" fontId="10" fillId="0" borderId="48" xfId="5" applyFont="1" applyFill="1" applyBorder="1" applyAlignment="1">
      <alignment horizontal="center" vertical="center" wrapText="1"/>
    </xf>
    <xf numFmtId="0" fontId="10" fillId="0" borderId="50" xfId="5" applyFont="1" applyFill="1" applyBorder="1" applyAlignment="1">
      <alignment horizontal="center" vertical="center" wrapText="1"/>
    </xf>
    <xf numFmtId="0" fontId="8" fillId="0" borderId="48" xfId="5" applyFont="1" applyFill="1" applyBorder="1" applyAlignment="1">
      <alignment horizontal="center" vertical="center" wrapText="1"/>
    </xf>
    <xf numFmtId="0" fontId="8" fillId="0" borderId="50" xfId="5" applyFont="1" applyFill="1" applyBorder="1" applyAlignment="1">
      <alignment horizontal="center" vertical="center" wrapText="1"/>
    </xf>
    <xf numFmtId="44" fontId="9" fillId="0" borderId="0" xfId="0" applyNumberFormat="1" applyFont="1" applyFill="1" applyBorder="1" applyAlignment="1">
      <alignment vertical="center"/>
    </xf>
    <xf numFmtId="0" fontId="11" fillId="0" borderId="0" xfId="0" applyFont="1"/>
    <xf numFmtId="0" fontId="11" fillId="0" borderId="0" xfId="0" applyFont="1" applyBorder="1"/>
    <xf numFmtId="0" fontId="11" fillId="0" borderId="0" xfId="0" applyFont="1" applyBorder="1" applyAlignment="1">
      <alignment horizontal="center"/>
    </xf>
    <xf numFmtId="0" fontId="11" fillId="0" borderId="0" xfId="0" applyFont="1" applyFill="1" applyBorder="1"/>
    <xf numFmtId="0" fontId="8" fillId="0" borderId="0" xfId="0" applyFont="1" applyFill="1" applyBorder="1" applyAlignment="1">
      <alignment horizontal="center" vertical="center" wrapText="1"/>
    </xf>
    <xf numFmtId="0" fontId="8" fillId="0" borderId="16" xfId="0" applyFont="1" applyFill="1" applyBorder="1" applyAlignment="1">
      <alignment horizontal="center" vertical="center" wrapText="1"/>
    </xf>
    <xf numFmtId="0" fontId="8" fillId="0" borderId="22" xfId="0" applyFont="1" applyFill="1" applyBorder="1" applyAlignment="1">
      <alignment horizontal="center" vertical="center"/>
    </xf>
    <xf numFmtId="0" fontId="8" fillId="0" borderId="18" xfId="0" applyFont="1" applyFill="1" applyBorder="1" applyAlignment="1">
      <alignment horizontal="center" vertical="center"/>
    </xf>
    <xf numFmtId="1" fontId="8" fillId="0" borderId="18" xfId="0" applyNumberFormat="1" applyFont="1" applyFill="1" applyBorder="1" applyAlignment="1">
      <alignment horizontal="center" vertical="center"/>
    </xf>
    <xf numFmtId="0" fontId="8" fillId="0" borderId="17" xfId="0" applyFont="1" applyFill="1" applyBorder="1" applyAlignment="1">
      <alignment horizontal="center" vertical="center" wrapText="1"/>
    </xf>
    <xf numFmtId="0" fontId="8" fillId="0" borderId="51" xfId="0" applyFont="1" applyFill="1" applyBorder="1" applyAlignment="1">
      <alignment horizontal="center" vertical="center" wrapText="1"/>
    </xf>
    <xf numFmtId="0" fontId="8" fillId="0" borderId="52" xfId="0" applyFont="1" applyFill="1" applyBorder="1" applyAlignment="1">
      <alignment horizontal="center" vertical="center" wrapText="1"/>
    </xf>
    <xf numFmtId="0" fontId="8" fillId="0" borderId="52" xfId="1" applyFont="1" applyFill="1" applyBorder="1" applyAlignment="1">
      <alignment horizontal="center" vertical="center" wrapText="1"/>
    </xf>
    <xf numFmtId="0" fontId="8" fillId="0" borderId="46" xfId="3" applyFont="1" applyBorder="1" applyAlignment="1">
      <alignment horizontal="center" vertical="center" wrapText="1"/>
    </xf>
    <xf numFmtId="0" fontId="8" fillId="0" borderId="49" xfId="3" applyFont="1" applyBorder="1" applyAlignment="1">
      <alignment horizontal="center" vertical="center" wrapText="1"/>
    </xf>
    <xf numFmtId="0" fontId="5" fillId="7" borderId="43" xfId="0" applyFont="1" applyFill="1" applyBorder="1" applyAlignment="1" applyProtection="1">
      <alignment vertical="center"/>
    </xf>
    <xf numFmtId="0" fontId="5" fillId="7" borderId="20" xfId="0" applyFont="1" applyFill="1" applyBorder="1" applyAlignment="1" applyProtection="1">
      <alignment vertical="center"/>
    </xf>
    <xf numFmtId="0" fontId="5" fillId="7" borderId="42" xfId="0" applyFont="1" applyFill="1" applyBorder="1" applyAlignment="1" applyProtection="1">
      <alignment vertical="center"/>
    </xf>
    <xf numFmtId="167" fontId="12" fillId="5" borderId="48" xfId="5" applyNumberFormat="1" applyFont="1" applyFill="1" applyBorder="1" applyAlignment="1">
      <alignment vertical="center"/>
    </xf>
    <xf numFmtId="0" fontId="13" fillId="0" borderId="9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 wrapText="1"/>
    </xf>
    <xf numFmtId="0" fontId="13" fillId="0" borderId="7" xfId="1" applyFont="1" applyFill="1" applyBorder="1" applyAlignment="1">
      <alignment horizontal="center" vertical="center" wrapText="1"/>
    </xf>
    <xf numFmtId="44" fontId="6" fillId="0" borderId="31" xfId="0" applyNumberFormat="1" applyFont="1" applyFill="1" applyBorder="1" applyAlignment="1">
      <alignment horizontal="center" vertical="center" wrapText="1"/>
    </xf>
    <xf numFmtId="0" fontId="14" fillId="0" borderId="30" xfId="0" applyFont="1" applyFill="1" applyBorder="1" applyAlignment="1">
      <alignment horizontal="center" vertical="center" wrapText="1"/>
    </xf>
    <xf numFmtId="0" fontId="14" fillId="0" borderId="24" xfId="0" applyFont="1" applyFill="1" applyBorder="1" applyAlignment="1">
      <alignment horizontal="center" vertical="center" wrapText="1"/>
    </xf>
    <xf numFmtId="0" fontId="6" fillId="0" borderId="22" xfId="0" applyFont="1" applyFill="1" applyBorder="1" applyAlignment="1">
      <alignment horizontal="center" vertical="center" wrapText="1"/>
    </xf>
    <xf numFmtId="49" fontId="14" fillId="0" borderId="22" xfId="0" applyNumberFormat="1" applyFont="1" applyFill="1" applyBorder="1" applyAlignment="1">
      <alignment horizontal="center" vertical="center" wrapText="1"/>
    </xf>
    <xf numFmtId="1" fontId="14" fillId="0" borderId="22" xfId="0" applyNumberFormat="1" applyFont="1" applyFill="1" applyBorder="1" applyAlignment="1">
      <alignment horizontal="center" vertical="center"/>
    </xf>
    <xf numFmtId="0" fontId="6" fillId="0" borderId="22" xfId="0" applyFont="1" applyFill="1" applyBorder="1" applyAlignment="1">
      <alignment horizontal="center" vertical="center"/>
    </xf>
    <xf numFmtId="0" fontId="15" fillId="0" borderId="0" xfId="3" applyFont="1" applyAlignment="1">
      <alignment horizontal="center" vertical="center"/>
    </xf>
    <xf numFmtId="0" fontId="14" fillId="0" borderId="9" xfId="0" applyFont="1" applyFill="1" applyBorder="1" applyAlignment="1">
      <alignment horizontal="center" vertical="center" wrapText="1"/>
    </xf>
    <xf numFmtId="0" fontId="14" fillId="0" borderId="6" xfId="0" applyFont="1" applyFill="1" applyBorder="1" applyAlignment="1">
      <alignment horizontal="center" vertical="center" wrapText="1"/>
    </xf>
    <xf numFmtId="49" fontId="14" fillId="0" borderId="23" xfId="0" applyNumberFormat="1" applyFont="1" applyFill="1" applyBorder="1" applyAlignment="1">
      <alignment horizontal="center" vertical="center" wrapText="1"/>
    </xf>
    <xf numFmtId="1" fontId="14" fillId="0" borderId="23" xfId="0" applyNumberFormat="1" applyFont="1" applyFill="1" applyBorder="1" applyAlignment="1">
      <alignment horizontal="center" vertical="center"/>
    </xf>
    <xf numFmtId="0" fontId="6" fillId="0" borderId="23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14" fillId="0" borderId="7" xfId="0" applyFont="1" applyFill="1" applyBorder="1" applyAlignment="1">
      <alignment horizontal="center" vertical="center" wrapText="1"/>
    </xf>
    <xf numFmtId="49" fontId="14" fillId="0" borderId="6" xfId="0" applyNumberFormat="1" applyFont="1" applyFill="1" applyBorder="1" applyAlignment="1">
      <alignment horizontal="center" vertical="center" wrapText="1"/>
    </xf>
    <xf numFmtId="1" fontId="14" fillId="0" borderId="6" xfId="0" applyNumberFormat="1" applyFont="1" applyFill="1" applyBorder="1" applyAlignment="1">
      <alignment horizontal="center" vertical="center"/>
    </xf>
    <xf numFmtId="49" fontId="14" fillId="0" borderId="8" xfId="0" applyNumberFormat="1" applyFont="1" applyFill="1" applyBorder="1" applyAlignment="1">
      <alignment horizontal="center" vertical="center" wrapText="1"/>
    </xf>
    <xf numFmtId="1" fontId="14" fillId="0" borderId="8" xfId="0" applyNumberFormat="1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14" fillId="0" borderId="25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14" fillId="0" borderId="12" xfId="0" applyFont="1" applyFill="1" applyBorder="1" applyAlignment="1">
      <alignment horizontal="center" vertical="center" wrapText="1"/>
    </xf>
    <xf numFmtId="0" fontId="14" fillId="0" borderId="15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166" fontId="6" fillId="0" borderId="15" xfId="0" applyNumberFormat="1" applyFont="1" applyFill="1" applyBorder="1" applyAlignment="1">
      <alignment horizontal="center" vertical="center"/>
    </xf>
    <xf numFmtId="0" fontId="6" fillId="0" borderId="15" xfId="0" applyFont="1" applyFill="1" applyBorder="1" applyAlignment="1">
      <alignment horizontal="center" vertical="center"/>
    </xf>
    <xf numFmtId="165" fontId="1" fillId="6" borderId="48" xfId="0" applyNumberFormat="1" applyFont="1" applyFill="1" applyBorder="1"/>
    <xf numFmtId="164" fontId="13" fillId="0" borderId="27" xfId="0" applyNumberFormat="1" applyFont="1" applyFill="1" applyBorder="1" applyAlignment="1">
      <alignment horizontal="center" vertical="center" wrapText="1"/>
    </xf>
    <xf numFmtId="0" fontId="14" fillId="0" borderId="22" xfId="0" applyFont="1" applyFill="1" applyBorder="1" applyAlignment="1">
      <alignment horizontal="center" vertical="center" wrapText="1"/>
    </xf>
    <xf numFmtId="0" fontId="14" fillId="0" borderId="21" xfId="0" applyFont="1" applyFill="1" applyBorder="1" applyAlignment="1">
      <alignment horizontal="center" vertical="center" wrapText="1"/>
    </xf>
    <xf numFmtId="0" fontId="14" fillId="0" borderId="35" xfId="0" applyFont="1" applyFill="1" applyBorder="1" applyAlignment="1">
      <alignment horizontal="center" vertical="center" wrapText="1"/>
    </xf>
    <xf numFmtId="49" fontId="14" fillId="0" borderId="15" xfId="0" applyNumberFormat="1" applyFont="1" applyFill="1" applyBorder="1" applyAlignment="1">
      <alignment horizontal="center" vertical="center" wrapText="1"/>
    </xf>
    <xf numFmtId="1" fontId="14" fillId="0" borderId="15" xfId="0" applyNumberFormat="1" applyFont="1" applyFill="1" applyBorder="1" applyAlignment="1">
      <alignment horizontal="center" vertical="center"/>
    </xf>
    <xf numFmtId="0" fontId="14" fillId="0" borderId="41" xfId="0" applyFont="1" applyFill="1" applyBorder="1" applyAlignment="1">
      <alignment horizontal="center" vertical="center" wrapText="1"/>
    </xf>
    <xf numFmtId="0" fontId="16" fillId="0" borderId="0" xfId="3" applyFont="1" applyAlignment="1">
      <alignment wrapText="1"/>
    </xf>
    <xf numFmtId="0" fontId="17" fillId="0" borderId="48" xfId="5" applyFont="1" applyFill="1" applyBorder="1" applyAlignment="1">
      <alignment horizontal="center" vertical="center" wrapText="1"/>
    </xf>
    <xf numFmtId="165" fontId="1" fillId="0" borderId="34" xfId="4" applyNumberFormat="1" applyFont="1" applyBorder="1" applyAlignment="1" applyProtection="1">
      <alignment horizontal="right" vertical="center" wrapText="1"/>
    </xf>
    <xf numFmtId="165" fontId="1" fillId="0" borderId="36" xfId="4" applyNumberFormat="1" applyFont="1" applyBorder="1" applyAlignment="1" applyProtection="1">
      <alignment horizontal="right" vertical="center" wrapText="1"/>
    </xf>
    <xf numFmtId="165" fontId="1" fillId="0" borderId="45" xfId="4" applyNumberFormat="1" applyFont="1" applyBorder="1" applyAlignment="1" applyProtection="1">
      <alignment horizontal="right" vertical="center" wrapText="1"/>
      <protection locked="0"/>
    </xf>
    <xf numFmtId="0" fontId="16" fillId="0" borderId="0" xfId="3" applyFont="1" applyAlignment="1">
      <alignment vertical="center"/>
    </xf>
    <xf numFmtId="0" fontId="16" fillId="0" borderId="0" xfId="3" applyFont="1" applyBorder="1" applyAlignment="1">
      <alignment vertical="center"/>
    </xf>
    <xf numFmtId="165" fontId="1" fillId="0" borderId="28" xfId="4" applyNumberFormat="1" applyFont="1" applyBorder="1" applyAlignment="1" applyProtection="1">
      <alignment horizontal="right" vertical="center" wrapText="1"/>
    </xf>
    <xf numFmtId="165" fontId="1" fillId="0" borderId="48" xfId="4" applyNumberFormat="1" applyFont="1" applyBorder="1" applyAlignment="1">
      <alignment vertical="center"/>
    </xf>
    <xf numFmtId="0" fontId="18" fillId="0" borderId="0" xfId="3" applyFont="1"/>
    <xf numFmtId="0" fontId="2" fillId="6" borderId="2" xfId="0" applyFont="1" applyFill="1" applyBorder="1" applyAlignment="1">
      <alignment horizontal="center" vertical="center"/>
    </xf>
    <xf numFmtId="0" fontId="1" fillId="0" borderId="23" xfId="0" applyFont="1" applyBorder="1"/>
    <xf numFmtId="1" fontId="14" fillId="0" borderId="23" xfId="0" applyNumberFormat="1" applyFont="1" applyFill="1" applyBorder="1" applyAlignment="1">
      <alignment horizontal="center" vertical="center" wrapText="1"/>
    </xf>
    <xf numFmtId="0" fontId="1" fillId="0" borderId="6" xfId="0" applyFont="1" applyBorder="1"/>
    <xf numFmtId="0" fontId="1" fillId="0" borderId="6" xfId="0" applyFont="1" applyBorder="1" applyAlignment="1">
      <alignment horizontal="center" vertical="center"/>
    </xf>
    <xf numFmtId="1" fontId="14" fillId="0" borderId="6" xfId="0" applyNumberFormat="1" applyFont="1" applyFill="1" applyBorder="1" applyAlignment="1">
      <alignment horizontal="center" vertical="center" wrapText="1"/>
    </xf>
    <xf numFmtId="0" fontId="1" fillId="0" borderId="6" xfId="0" applyFont="1" applyFill="1" applyBorder="1"/>
    <xf numFmtId="0" fontId="1" fillId="0" borderId="6" xfId="0" applyFont="1" applyFill="1" applyBorder="1" applyAlignment="1">
      <alignment horizontal="center"/>
    </xf>
    <xf numFmtId="0" fontId="1" fillId="0" borderId="6" xfId="0" applyFont="1" applyBorder="1" applyAlignment="1">
      <alignment horizontal="center" wrapText="1"/>
    </xf>
    <xf numFmtId="0" fontId="1" fillId="0" borderId="6" xfId="0" applyFont="1" applyBorder="1" applyAlignment="1">
      <alignment horizontal="center"/>
    </xf>
    <xf numFmtId="0" fontId="1" fillId="0" borderId="8" xfId="0" applyFont="1" applyBorder="1" applyAlignment="1">
      <alignment horizontal="center" wrapText="1"/>
    </xf>
    <xf numFmtId="0" fontId="1" fillId="0" borderId="8" xfId="0" applyFont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1" fontId="14" fillId="0" borderId="8" xfId="0" applyNumberFormat="1" applyFont="1" applyFill="1" applyBorder="1" applyAlignment="1">
      <alignment horizontal="center" vertical="center" wrapText="1"/>
    </xf>
    <xf numFmtId="166" fontId="14" fillId="0" borderId="6" xfId="0" applyNumberFormat="1" applyFont="1" applyFill="1" applyBorder="1" applyAlignment="1">
      <alignment horizontal="center" vertical="center" wrapText="1"/>
    </xf>
    <xf numFmtId="166" fontId="14" fillId="2" borderId="0" xfId="0" applyNumberFormat="1" applyFont="1" applyFill="1" applyBorder="1" applyAlignment="1">
      <alignment horizontal="center" vertical="center" wrapText="1"/>
    </xf>
    <xf numFmtId="44" fontId="8" fillId="0" borderId="31" xfId="3" applyNumberFormat="1" applyFont="1" applyBorder="1" applyAlignment="1">
      <alignment horizontal="right" vertical="center"/>
    </xf>
    <xf numFmtId="0" fontId="1" fillId="0" borderId="0" xfId="0" applyFont="1" applyBorder="1"/>
    <xf numFmtId="0" fontId="1" fillId="0" borderId="0" xfId="0" applyFont="1" applyBorder="1" applyAlignment="1">
      <alignment horizontal="center"/>
    </xf>
    <xf numFmtId="44" fontId="10" fillId="0" borderId="0" xfId="0" applyNumberFormat="1" applyFont="1" applyFill="1" applyBorder="1" applyAlignment="1">
      <alignment vertical="center"/>
    </xf>
    <xf numFmtId="0" fontId="8" fillId="0" borderId="20" xfId="0" applyFont="1" applyBorder="1" applyAlignment="1">
      <alignment horizontal="center" vertical="center" wrapText="1"/>
    </xf>
    <xf numFmtId="0" fontId="8" fillId="0" borderId="22" xfId="0" applyFont="1" applyBorder="1" applyAlignment="1">
      <alignment horizontal="center" vertical="center" wrapText="1"/>
    </xf>
    <xf numFmtId="0" fontId="8" fillId="3" borderId="21" xfId="0" applyFont="1" applyFill="1" applyBorder="1" applyAlignment="1">
      <alignment horizontal="center" vertical="center"/>
    </xf>
    <xf numFmtId="49" fontId="8" fillId="0" borderId="22" xfId="0" applyNumberFormat="1" applyFont="1" applyFill="1" applyBorder="1" applyAlignment="1">
      <alignment horizontal="center" vertical="center" wrapText="1"/>
    </xf>
    <xf numFmtId="1" fontId="8" fillId="0" borderId="22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/>
    </xf>
    <xf numFmtId="49" fontId="8" fillId="0" borderId="23" xfId="0" applyNumberFormat="1" applyFont="1" applyFill="1" applyBorder="1" applyAlignment="1">
      <alignment horizontal="center" vertical="center" wrapText="1"/>
    </xf>
    <xf numFmtId="1" fontId="8" fillId="0" borderId="23" xfId="0" applyNumberFormat="1" applyFont="1" applyFill="1" applyBorder="1" applyAlignment="1">
      <alignment horizontal="center" vertical="center"/>
    </xf>
    <xf numFmtId="0" fontId="8" fillId="0" borderId="46" xfId="0" applyFont="1" applyFill="1" applyBorder="1" applyAlignment="1">
      <alignment horizontal="center" vertical="center" wrapText="1"/>
    </xf>
    <xf numFmtId="1" fontId="8" fillId="0" borderId="8" xfId="0" applyNumberFormat="1" applyFont="1" applyFill="1" applyBorder="1" applyAlignment="1">
      <alignment horizontal="center" vertical="center"/>
    </xf>
    <xf numFmtId="0" fontId="8" fillId="0" borderId="1" xfId="3" applyNumberFormat="1" applyFont="1" applyBorder="1" applyAlignment="1">
      <alignment horizontal="right" wrapText="1"/>
    </xf>
    <xf numFmtId="0" fontId="8" fillId="0" borderId="19" xfId="3" applyNumberFormat="1" applyFont="1" applyBorder="1" applyAlignment="1">
      <alignment horizontal="right" wrapText="1"/>
    </xf>
    <xf numFmtId="0" fontId="1" fillId="0" borderId="6" xfId="0" applyFont="1" applyFill="1" applyBorder="1" applyAlignment="1">
      <alignment horizontal="center" vertical="center" wrapText="1"/>
    </xf>
    <xf numFmtId="0" fontId="0" fillId="0" borderId="8" xfId="0" applyFont="1" applyBorder="1" applyAlignment="1">
      <alignment horizontal="center" vertical="center"/>
    </xf>
    <xf numFmtId="49" fontId="8" fillId="6" borderId="6" xfId="0" applyNumberFormat="1" applyFont="1" applyFill="1" applyBorder="1" applyAlignment="1">
      <alignment horizontal="center" vertical="center" wrapText="1"/>
    </xf>
    <xf numFmtId="0" fontId="8" fillId="6" borderId="6" xfId="0" applyFont="1" applyFill="1" applyBorder="1" applyAlignment="1">
      <alignment horizontal="center" vertical="center"/>
    </xf>
    <xf numFmtId="1" fontId="8" fillId="6" borderId="6" xfId="0" applyNumberFormat="1" applyFont="1" applyFill="1" applyBorder="1" applyAlignment="1">
      <alignment horizontal="center" vertical="center"/>
    </xf>
    <xf numFmtId="0" fontId="1" fillId="6" borderId="0" xfId="0" applyFont="1" applyFill="1"/>
    <xf numFmtId="0" fontId="1" fillId="0" borderId="0" xfId="0" applyFont="1" applyAlignment="1"/>
    <xf numFmtId="0" fontId="8" fillId="6" borderId="6" xfId="0" applyFont="1" applyFill="1" applyBorder="1" applyAlignment="1">
      <alignment horizontal="center" vertical="center" wrapText="1"/>
    </xf>
    <xf numFmtId="1" fontId="8" fillId="6" borderId="6" xfId="0" applyNumberFormat="1" applyFont="1" applyFill="1" applyBorder="1" applyAlignment="1">
      <alignment horizontal="center" vertical="center" wrapText="1"/>
    </xf>
    <xf numFmtId="165" fontId="8" fillId="0" borderId="45" xfId="3" applyNumberFormat="1" applyFont="1" applyBorder="1" applyAlignment="1">
      <alignment vertical="center"/>
    </xf>
    <xf numFmtId="0" fontId="8" fillId="0" borderId="6" xfId="1" applyFont="1" applyFill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10" fillId="0" borderId="22" xfId="0" applyFont="1" applyFill="1" applyBorder="1" applyAlignment="1">
      <alignment horizontal="center" vertical="center" wrapText="1"/>
    </xf>
    <xf numFmtId="0" fontId="8" fillId="0" borderId="22" xfId="1" applyFont="1" applyFill="1" applyBorder="1" applyAlignment="1">
      <alignment horizontal="center" vertical="center" wrapText="1"/>
    </xf>
    <xf numFmtId="44" fontId="10" fillId="0" borderId="28" xfId="0" applyNumberFormat="1" applyFont="1" applyFill="1" applyBorder="1" applyAlignment="1">
      <alignment horizontal="center" vertical="center" wrapText="1"/>
    </xf>
    <xf numFmtId="165" fontId="8" fillId="0" borderId="48" xfId="3" applyNumberFormat="1" applyFont="1" applyBorder="1" applyAlignment="1">
      <alignment horizontal="right" vertical="center"/>
    </xf>
    <xf numFmtId="165" fontId="8" fillId="0" borderId="45" xfId="3" applyNumberFormat="1" applyFont="1" applyBorder="1" applyAlignment="1" applyProtection="1">
      <alignment horizontal="right" vertical="center" wrapText="1"/>
    </xf>
    <xf numFmtId="0" fontId="8" fillId="0" borderId="21" xfId="0" applyFont="1" applyFill="1" applyBorder="1" applyAlignment="1">
      <alignment horizontal="center" vertical="center" wrapText="1"/>
    </xf>
    <xf numFmtId="0" fontId="8" fillId="0" borderId="6" xfId="3" applyFont="1" applyBorder="1" applyAlignment="1">
      <alignment horizontal="left" vertical="center" wrapText="1"/>
    </xf>
    <xf numFmtId="0" fontId="19" fillId="0" borderId="0" xfId="0" applyFont="1" applyAlignment="1">
      <alignment horizontal="justify" vertical="center"/>
    </xf>
    <xf numFmtId="0" fontId="21" fillId="0" borderId="0" xfId="0" applyFont="1" applyAlignment="1">
      <alignment horizontal="center" vertical="center"/>
    </xf>
    <xf numFmtId="0" fontId="22" fillId="0" borderId="57" xfId="0" applyFont="1" applyBorder="1" applyAlignment="1">
      <alignment horizontal="center" vertical="center" wrapText="1"/>
    </xf>
    <xf numFmtId="0" fontId="23" fillId="0" borderId="58" xfId="0" applyFont="1" applyFill="1" applyBorder="1" applyAlignment="1">
      <alignment horizontal="center" vertical="center" wrapText="1"/>
    </xf>
    <xf numFmtId="0" fontId="24" fillId="0" borderId="0" xfId="0" applyFont="1" applyAlignment="1">
      <alignment horizontal="left" vertical="center" indent="1"/>
    </xf>
    <xf numFmtId="0" fontId="25" fillId="0" borderId="59" xfId="0" applyFont="1" applyBorder="1" applyAlignment="1">
      <alignment horizontal="center" vertical="center" wrapText="1"/>
    </xf>
    <xf numFmtId="0" fontId="23" fillId="0" borderId="60" xfId="0" applyFont="1" applyBorder="1" applyAlignment="1">
      <alignment horizontal="center" vertical="center" wrapText="1"/>
    </xf>
    <xf numFmtId="0" fontId="23" fillId="0" borderId="58" xfId="0" applyFont="1" applyBorder="1" applyAlignment="1">
      <alignment horizontal="center" vertical="center" wrapText="1"/>
    </xf>
    <xf numFmtId="0" fontId="16" fillId="0" borderId="60" xfId="0" applyFont="1" applyBorder="1" applyAlignment="1">
      <alignment horizontal="justify" vertical="center" wrapText="1"/>
    </xf>
    <xf numFmtId="0" fontId="16" fillId="0" borderId="58" xfId="0" applyFont="1" applyBorder="1" applyAlignment="1">
      <alignment horizontal="left" vertical="center" wrapText="1" indent="1"/>
    </xf>
    <xf numFmtId="0" fontId="16" fillId="0" borderId="0" xfId="0" applyFont="1" applyAlignment="1">
      <alignment horizontal="left" vertical="center" indent="1"/>
    </xf>
    <xf numFmtId="0" fontId="25" fillId="0" borderId="57" xfId="0" applyFont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/>
    </xf>
    <xf numFmtId="0" fontId="8" fillId="0" borderId="0" xfId="3" applyFont="1" applyBorder="1" applyAlignment="1">
      <alignment horizontal="left" vertical="center" wrapText="1"/>
    </xf>
    <xf numFmtId="165" fontId="13" fillId="6" borderId="45" xfId="0" applyNumberFormat="1" applyFont="1" applyFill="1" applyBorder="1" applyAlignment="1">
      <alignment vertical="center"/>
    </xf>
    <xf numFmtId="0" fontId="8" fillId="0" borderId="6" xfId="0" applyFont="1" applyFill="1" applyBorder="1" applyAlignment="1" applyProtection="1">
      <alignment vertical="center"/>
    </xf>
    <xf numFmtId="165" fontId="1" fillId="0" borderId="0" xfId="0" applyNumberFormat="1" applyFont="1"/>
    <xf numFmtId="165" fontId="2" fillId="6" borderId="49" xfId="0" applyNumberFormat="1" applyFont="1" applyFill="1" applyBorder="1" applyAlignment="1">
      <alignment horizontal="center" vertical="center"/>
    </xf>
    <xf numFmtId="165" fontId="8" fillId="0" borderId="6" xfId="0" applyNumberFormat="1" applyFont="1" applyFill="1" applyBorder="1" applyAlignment="1" applyProtection="1">
      <alignment vertical="center"/>
    </xf>
    <xf numFmtId="168" fontId="5" fillId="0" borderId="6" xfId="0" applyNumberFormat="1" applyFont="1" applyFill="1" applyBorder="1" applyAlignment="1" applyProtection="1">
      <alignment vertical="center"/>
    </xf>
    <xf numFmtId="2" fontId="8" fillId="0" borderId="31" xfId="0" applyNumberFormat="1" applyFont="1" applyBorder="1" applyAlignment="1" applyProtection="1">
      <alignment horizontal="right" vertical="center"/>
    </xf>
    <xf numFmtId="0" fontId="20" fillId="0" borderId="57" xfId="0" applyFont="1" applyBorder="1" applyAlignment="1">
      <alignment horizontal="center" vertical="center" wrapText="1"/>
    </xf>
    <xf numFmtId="0" fontId="20" fillId="0" borderId="58" xfId="0" applyFont="1" applyBorder="1" applyAlignment="1">
      <alignment horizontal="center" vertical="center" wrapText="1"/>
    </xf>
    <xf numFmtId="0" fontId="23" fillId="0" borderId="50" xfId="0" applyFont="1" applyBorder="1" applyAlignment="1">
      <alignment horizontal="center" vertical="center" wrapText="1"/>
    </xf>
    <xf numFmtId="0" fontId="23" fillId="0" borderId="61" xfId="0" applyFont="1" applyBorder="1" applyAlignment="1">
      <alignment horizontal="center" vertical="center" wrapText="1"/>
    </xf>
    <xf numFmtId="0" fontId="23" fillId="0" borderId="45" xfId="0" applyFont="1" applyBorder="1" applyAlignment="1">
      <alignment horizontal="center" vertical="center" wrapText="1"/>
    </xf>
    <xf numFmtId="0" fontId="8" fillId="0" borderId="7" xfId="0" applyFont="1" applyBorder="1" applyAlignment="1" applyProtection="1">
      <alignment horizontal="left" vertical="center"/>
    </xf>
    <xf numFmtId="0" fontId="8" fillId="0" borderId="4" xfId="0" applyFont="1" applyBorder="1" applyAlignment="1" applyProtection="1">
      <alignment horizontal="left" vertical="center"/>
    </xf>
    <xf numFmtId="0" fontId="8" fillId="0" borderId="9" xfId="3" applyNumberFormat="1" applyFont="1" applyBorder="1" applyAlignment="1">
      <alignment horizontal="left" vertical="center" wrapText="1"/>
    </xf>
    <xf numFmtId="0" fontId="8" fillId="0" borderId="6" xfId="3" applyNumberFormat="1" applyFont="1" applyBorder="1" applyAlignment="1">
      <alignment horizontal="left" vertical="center" wrapText="1"/>
    </xf>
    <xf numFmtId="0" fontId="8" fillId="7" borderId="9" xfId="0" applyFont="1" applyFill="1" applyBorder="1" applyAlignment="1" applyProtection="1">
      <alignment horizontal="center" vertical="center"/>
    </xf>
    <xf numFmtId="0" fontId="8" fillId="7" borderId="6" xfId="0" applyFont="1" applyFill="1" applyBorder="1" applyAlignment="1" applyProtection="1">
      <alignment horizontal="center" vertical="center"/>
    </xf>
    <xf numFmtId="0" fontId="8" fillId="7" borderId="31" xfId="0" applyFont="1" applyFill="1" applyBorder="1" applyAlignment="1" applyProtection="1">
      <alignment horizontal="center" vertical="center"/>
    </xf>
    <xf numFmtId="0" fontId="8" fillId="6" borderId="9" xfId="3" applyFont="1" applyFill="1" applyBorder="1" applyAlignment="1">
      <alignment horizontal="left"/>
    </xf>
    <xf numFmtId="0" fontId="8" fillId="6" borderId="6" xfId="3" applyFont="1" applyFill="1" applyBorder="1" applyAlignment="1">
      <alignment horizontal="left"/>
    </xf>
    <xf numFmtId="0" fontId="8" fillId="6" borderId="13" xfId="3" applyFont="1" applyFill="1" applyBorder="1" applyAlignment="1">
      <alignment horizontal="left"/>
    </xf>
    <xf numFmtId="0" fontId="8" fillId="6" borderId="15" xfId="3" applyFont="1" applyFill="1" applyBorder="1" applyAlignment="1">
      <alignment horizontal="left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6" xfId="0" applyNumberFormat="1" applyFont="1" applyBorder="1" applyAlignment="1">
      <alignment horizontal="left" vertical="center" wrapText="1"/>
    </xf>
    <xf numFmtId="0" fontId="5" fillId="6" borderId="27" xfId="3" applyFont="1" applyFill="1" applyBorder="1" applyAlignment="1">
      <alignment horizontal="center" vertical="center" wrapText="1"/>
    </xf>
    <xf numFmtId="0" fontId="5" fillId="6" borderId="22" xfId="3" applyFont="1" applyFill="1" applyBorder="1" applyAlignment="1">
      <alignment horizontal="center" vertical="center" wrapText="1"/>
    </xf>
    <xf numFmtId="0" fontId="5" fillId="6" borderId="28" xfId="3" applyFont="1" applyFill="1" applyBorder="1" applyAlignment="1">
      <alignment horizontal="center" vertical="center" wrapText="1"/>
    </xf>
    <xf numFmtId="0" fontId="5" fillId="7" borderId="9" xfId="0" applyFont="1" applyFill="1" applyBorder="1" applyAlignment="1" applyProtection="1">
      <alignment horizontal="center" vertical="center"/>
    </xf>
    <xf numFmtId="0" fontId="5" fillId="7" borderId="6" xfId="0" applyFont="1" applyFill="1" applyBorder="1" applyAlignment="1" applyProtection="1">
      <alignment horizontal="center" vertical="center"/>
    </xf>
    <xf numFmtId="0" fontId="5" fillId="7" borderId="31" xfId="0" applyFont="1" applyFill="1" applyBorder="1" applyAlignment="1" applyProtection="1">
      <alignment horizontal="center" vertical="center"/>
    </xf>
    <xf numFmtId="0" fontId="5" fillId="0" borderId="1" xfId="3" applyNumberFormat="1" applyFont="1" applyBorder="1" applyAlignment="1">
      <alignment horizontal="right" vertical="center" wrapText="1"/>
    </xf>
    <xf numFmtId="0" fontId="5" fillId="0" borderId="19" xfId="3" applyNumberFormat="1" applyFont="1" applyBorder="1" applyAlignment="1">
      <alignment horizontal="right" vertical="center" wrapText="1"/>
    </xf>
    <xf numFmtId="0" fontId="5" fillId="4" borderId="1" xfId="3" applyFont="1" applyFill="1" applyBorder="1" applyAlignment="1">
      <alignment horizontal="center" vertical="center" wrapText="1"/>
    </xf>
    <xf numFmtId="0" fontId="5" fillId="4" borderId="19" xfId="3" applyFont="1" applyFill="1" applyBorder="1" applyAlignment="1">
      <alignment horizontal="center" vertical="center" wrapText="1"/>
    </xf>
    <xf numFmtId="167" fontId="5" fillId="5" borderId="1" xfId="5" applyNumberFormat="1" applyFont="1" applyFill="1" applyBorder="1" applyAlignment="1">
      <alignment horizontal="center" vertical="center"/>
    </xf>
    <xf numFmtId="167" fontId="5" fillId="5" borderId="19" xfId="5" applyNumberFormat="1" applyFont="1" applyFill="1" applyBorder="1" applyAlignment="1">
      <alignment horizontal="center" vertical="center"/>
    </xf>
    <xf numFmtId="0" fontId="8" fillId="7" borderId="43" xfId="0" applyFont="1" applyFill="1" applyBorder="1" applyAlignment="1" applyProtection="1">
      <alignment horizontal="center" vertical="center"/>
    </xf>
    <xf numFmtId="0" fontId="8" fillId="7" borderId="20" xfId="0" applyFont="1" applyFill="1" applyBorder="1" applyAlignment="1" applyProtection="1">
      <alignment horizontal="center" vertical="center"/>
    </xf>
    <xf numFmtId="0" fontId="5" fillId="4" borderId="29" xfId="3" applyFont="1" applyFill="1" applyBorder="1" applyAlignment="1">
      <alignment horizontal="center" vertical="center" wrapText="1"/>
    </xf>
    <xf numFmtId="0" fontId="5" fillId="4" borderId="16" xfId="3" applyFont="1" applyFill="1" applyBorder="1" applyAlignment="1">
      <alignment horizontal="center" vertical="center" wrapText="1"/>
    </xf>
    <xf numFmtId="0" fontId="5" fillId="4" borderId="37" xfId="3" applyFont="1" applyFill="1" applyBorder="1" applyAlignment="1">
      <alignment horizontal="center" vertical="center" wrapText="1"/>
    </xf>
    <xf numFmtId="0" fontId="5" fillId="0" borderId="48" xfId="3" applyNumberFormat="1" applyFont="1" applyBorder="1" applyAlignment="1">
      <alignment horizontal="right" vertical="center" wrapText="1"/>
    </xf>
    <xf numFmtId="0" fontId="5" fillId="0" borderId="37" xfId="3" applyNumberFormat="1" applyFont="1" applyBorder="1" applyAlignment="1">
      <alignment horizontal="right" vertical="center" wrapText="1"/>
    </xf>
    <xf numFmtId="0" fontId="8" fillId="0" borderId="48" xfId="3" applyNumberFormat="1" applyFont="1" applyBorder="1" applyAlignment="1">
      <alignment horizontal="right" vertical="center" wrapText="1"/>
    </xf>
    <xf numFmtId="49" fontId="7" fillId="0" borderId="0" xfId="3" applyNumberFormat="1" applyFont="1" applyAlignment="1">
      <alignment horizontal="left"/>
    </xf>
    <xf numFmtId="0" fontId="8" fillId="0" borderId="0" xfId="3" applyFont="1" applyAlignment="1">
      <alignment horizontal="left"/>
    </xf>
    <xf numFmtId="0" fontId="5" fillId="7" borderId="43" xfId="0" applyFont="1" applyFill="1" applyBorder="1" applyAlignment="1" applyProtection="1">
      <alignment horizontal="center" vertical="center"/>
    </xf>
    <xf numFmtId="0" fontId="5" fillId="7" borderId="20" xfId="0" applyFont="1" applyFill="1" applyBorder="1" applyAlignment="1" applyProtection="1">
      <alignment horizontal="center" vertical="center"/>
    </xf>
    <xf numFmtId="0" fontId="5" fillId="7" borderId="42" xfId="0" applyFont="1" applyFill="1" applyBorder="1" applyAlignment="1" applyProtection="1">
      <alignment horizontal="center" vertical="center"/>
    </xf>
    <xf numFmtId="0" fontId="5" fillId="4" borderId="43" xfId="3" applyFont="1" applyFill="1" applyBorder="1" applyAlignment="1">
      <alignment horizontal="center" vertical="center" wrapText="1"/>
    </xf>
    <xf numFmtId="0" fontId="5" fillId="4" borderId="20" xfId="3" applyFont="1" applyFill="1" applyBorder="1" applyAlignment="1">
      <alignment horizontal="center" vertical="center" wrapText="1"/>
    </xf>
    <xf numFmtId="0" fontId="8" fillId="0" borderId="21" xfId="0" applyFont="1" applyFill="1" applyBorder="1" applyAlignment="1">
      <alignment horizontal="center" vertical="center" wrapText="1"/>
    </xf>
    <xf numFmtId="0" fontId="8" fillId="0" borderId="20" xfId="0" applyFont="1" applyFill="1" applyBorder="1" applyAlignment="1">
      <alignment horizontal="center" vertical="center" wrapText="1"/>
    </xf>
    <xf numFmtId="0" fontId="8" fillId="0" borderId="44" xfId="0" applyFont="1" applyFill="1" applyBorder="1" applyAlignment="1">
      <alignment horizontal="center" vertical="center" wrapText="1"/>
    </xf>
    <xf numFmtId="0" fontId="8" fillId="0" borderId="40" xfId="3" applyNumberFormat="1" applyFont="1" applyBorder="1" applyAlignment="1">
      <alignment horizontal="right" vertical="center" wrapText="1"/>
    </xf>
    <xf numFmtId="0" fontId="8" fillId="0" borderId="26" xfId="3" applyNumberFormat="1" applyFont="1" applyBorder="1" applyAlignment="1">
      <alignment horizontal="right" vertical="center" wrapText="1"/>
    </xf>
    <xf numFmtId="0" fontId="8" fillId="0" borderId="56" xfId="3" applyNumberFormat="1" applyFont="1" applyBorder="1" applyAlignment="1">
      <alignment horizontal="right" vertical="center" wrapText="1"/>
    </xf>
    <xf numFmtId="0" fontId="8" fillId="0" borderId="1" xfId="3" applyNumberFormat="1" applyFont="1" applyBorder="1" applyAlignment="1">
      <alignment horizontal="right" vertical="center" wrapText="1"/>
    </xf>
    <xf numFmtId="0" fontId="8" fillId="0" borderId="19" xfId="3" applyNumberFormat="1" applyFont="1" applyBorder="1" applyAlignment="1">
      <alignment horizontal="right" vertical="center" wrapText="1"/>
    </xf>
    <xf numFmtId="0" fontId="8" fillId="0" borderId="37" xfId="3" applyNumberFormat="1" applyFont="1" applyBorder="1" applyAlignment="1">
      <alignment horizontal="right" vertical="center" wrapText="1"/>
    </xf>
    <xf numFmtId="0" fontId="8" fillId="0" borderId="1" xfId="3" applyNumberFormat="1" applyFont="1" applyBorder="1" applyAlignment="1">
      <alignment horizontal="right" wrapText="1"/>
    </xf>
    <xf numFmtId="0" fontId="8" fillId="0" borderId="19" xfId="3" applyNumberFormat="1" applyFont="1" applyBorder="1" applyAlignment="1">
      <alignment horizontal="right" wrapText="1"/>
    </xf>
    <xf numFmtId="0" fontId="8" fillId="0" borderId="37" xfId="3" applyNumberFormat="1" applyFont="1" applyBorder="1" applyAlignment="1">
      <alignment horizontal="right" wrapText="1"/>
    </xf>
    <xf numFmtId="0" fontId="5" fillId="0" borderId="1" xfId="3" applyNumberFormat="1" applyFont="1" applyBorder="1" applyAlignment="1">
      <alignment horizontal="right" wrapText="1"/>
    </xf>
    <xf numFmtId="0" fontId="5" fillId="0" borderId="19" xfId="3" applyNumberFormat="1" applyFont="1" applyBorder="1" applyAlignment="1">
      <alignment horizontal="right" wrapText="1"/>
    </xf>
    <xf numFmtId="0" fontId="5" fillId="0" borderId="37" xfId="3" applyNumberFormat="1" applyFont="1" applyBorder="1" applyAlignment="1">
      <alignment horizontal="right" wrapText="1"/>
    </xf>
    <xf numFmtId="0" fontId="5" fillId="0" borderId="21" xfId="0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0" fontId="5" fillId="0" borderId="44" xfId="0" applyFont="1" applyFill="1" applyBorder="1" applyAlignment="1">
      <alignment horizontal="center" vertical="center" wrapText="1"/>
    </xf>
    <xf numFmtId="167" fontId="12" fillId="5" borderId="1" xfId="5" applyNumberFormat="1" applyFont="1" applyFill="1" applyBorder="1" applyAlignment="1">
      <alignment horizontal="center" vertical="center"/>
    </xf>
    <xf numFmtId="167" fontId="12" fillId="5" borderId="19" xfId="5" applyNumberFormat="1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right"/>
    </xf>
    <xf numFmtId="0" fontId="1" fillId="6" borderId="19" xfId="0" applyFont="1" applyFill="1" applyBorder="1" applyAlignment="1">
      <alignment horizontal="right"/>
    </xf>
    <xf numFmtId="0" fontId="1" fillId="6" borderId="40" xfId="0" applyFont="1" applyFill="1" applyBorder="1" applyAlignment="1">
      <alignment horizontal="right"/>
    </xf>
    <xf numFmtId="0" fontId="1" fillId="6" borderId="26" xfId="0" applyFont="1" applyFill="1" applyBorder="1" applyAlignment="1">
      <alignment horizontal="right"/>
    </xf>
    <xf numFmtId="0" fontId="1" fillId="0" borderId="6" xfId="0" applyFont="1" applyBorder="1" applyAlignment="1">
      <alignment horizontal="center" vertical="center"/>
    </xf>
    <xf numFmtId="0" fontId="2" fillId="6" borderId="29" xfId="0" applyFont="1" applyFill="1" applyBorder="1" applyAlignment="1">
      <alignment horizontal="center" vertical="center"/>
    </xf>
    <xf numFmtId="0" fontId="2" fillId="6" borderId="16" xfId="0" applyFont="1" applyFill="1" applyBorder="1" applyAlignment="1">
      <alignment horizontal="center" vertical="center"/>
    </xf>
    <xf numFmtId="0" fontId="2" fillId="6" borderId="44" xfId="0" applyFont="1" applyFill="1" applyBorder="1" applyAlignment="1">
      <alignment horizontal="center" vertical="center"/>
    </xf>
    <xf numFmtId="0" fontId="2" fillId="6" borderId="52" xfId="0" applyFont="1" applyFill="1" applyBorder="1" applyAlignment="1">
      <alignment horizontal="center" vertical="center" wrapText="1"/>
    </xf>
    <xf numFmtId="0" fontId="2" fillId="6" borderId="55" xfId="0" applyFont="1" applyFill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/>
    </xf>
    <xf numFmtId="0" fontId="13" fillId="6" borderId="1" xfId="0" applyFont="1" applyFill="1" applyBorder="1" applyAlignment="1">
      <alignment horizontal="right" vertical="center"/>
    </xf>
    <xf numFmtId="0" fontId="13" fillId="6" borderId="19" xfId="0" applyFont="1" applyFill="1" applyBorder="1" applyAlignment="1">
      <alignment horizontal="right" vertical="center"/>
    </xf>
    <xf numFmtId="0" fontId="13" fillId="6" borderId="26" xfId="0" applyFont="1" applyFill="1" applyBorder="1" applyAlignment="1">
      <alignment horizontal="right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167" fontId="12" fillId="5" borderId="32" xfId="5" applyNumberFormat="1" applyFont="1" applyFill="1" applyBorder="1" applyAlignment="1">
      <alignment horizontal="center" vertical="center"/>
    </xf>
    <xf numFmtId="167" fontId="12" fillId="5" borderId="0" xfId="5" applyNumberFormat="1" applyFont="1" applyFill="1" applyBorder="1" applyAlignment="1">
      <alignment horizontal="center" vertical="center"/>
    </xf>
  </cellXfs>
  <cellStyles count="6">
    <cellStyle name="Monétaire 2" xfId="4"/>
    <cellStyle name="Normal" xfId="0" builtinId="0"/>
    <cellStyle name="Normal 2" xfId="2"/>
    <cellStyle name="Normal 6" xfId="5"/>
    <cellStyle name="Normal 7" xfId="3"/>
    <cellStyle name="Normal_Portes Raport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1200150</xdr:colOff>
      <xdr:row>0</xdr:row>
      <xdr:rowOff>142875</xdr:rowOff>
    </xdr:from>
    <xdr:to>
      <xdr:col>0</xdr:col>
      <xdr:colOff>3457575</xdr:colOff>
      <xdr:row>6</xdr:row>
      <xdr:rowOff>85725</xdr:rowOff>
    </xdr:to>
    <xdr:grpSp>
      <xdr:nvGrpSpPr>
        <xdr:cNvPr id="2" name="Group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pSpPr>
          <a:grpSpLocks/>
        </xdr:cNvGrpSpPr>
      </xdr:nvGrpSpPr>
      <xdr:grpSpPr bwMode="auto">
        <a:xfrm>
          <a:off x="1200150" y="142875"/>
          <a:ext cx="2257425" cy="1085850"/>
          <a:chOff x="3266" y="-21"/>
          <a:chExt cx="3648" cy="2334"/>
        </a:xfrm>
      </xdr:grpSpPr>
      <xdr:pic>
        <xdr:nvPicPr>
          <xdr:cNvPr id="3" name="Image 3">
            <a:extLst>
              <a:ext uri="{FF2B5EF4-FFF2-40B4-BE49-F238E27FC236}">
                <a16:creationId xmlns:a16="http://schemas.microsoft.com/office/drawing/2014/main" id="{00000000-0008-0000-0000-000003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179" y="-21"/>
            <a:ext cx="1825" cy="15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blipFill dpi="0" rotWithShape="0">
                  <a:blip xmlns:r="http://schemas.openxmlformats.org/officeDocument/2006/relationships"/>
                  <a:srcRect/>
                  <a:stretch>
                    <a:fillRect/>
                  </a:stretch>
                </a:blip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pic>
      <xdr:sp macro="" textlink="">
        <xdr:nvSpPr>
          <xdr:cNvPr id="4" name="Text Box 3">
            <a:extLst>
              <a:ext uri="{FF2B5EF4-FFF2-40B4-BE49-F238E27FC236}">
                <a16:creationId xmlns:a16="http://schemas.microsoft.com/office/drawing/2014/main" id="{00000000-0008-0000-0000-000004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3266" y="1590"/>
            <a:ext cx="3648" cy="723"/>
          </a:xfrm>
          <a:prstGeom prst="rect">
            <a:avLst/>
          </a:prstGeom>
          <a:solidFill>
            <a:srgbClr val="FFFF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  <xdr:txBody>
          <a:bodyPr vertOverflow="clip" wrap="square" lIns="91440" tIns="45720" rIns="91440" bIns="45720" anchor="ctr"/>
          <a:lstStyle/>
          <a:p>
            <a:pPr algn="ctr" rtl="0">
              <a:defRPr sz="1000"/>
            </a:pPr>
            <a:r>
              <a:rPr lang="fr-FR" sz="11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MINISTERE DES ARMEES</a:t>
            </a:r>
            <a:endParaRPr lang="fr-FR" sz="11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fr-FR" sz="11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 </a:t>
            </a:r>
          </a:p>
          <a:p>
            <a:pPr algn="ctr" rtl="0">
              <a:defRPr sz="1000"/>
            </a:pPr>
            <a:r>
              <a:rPr lang="fr-FR" sz="11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 </a:t>
            </a:r>
          </a:p>
          <a:p>
            <a:pPr algn="ctr" rtl="0">
              <a:defRPr sz="1000"/>
            </a:pPr>
            <a:r>
              <a:rPr lang="fr-FR" sz="11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 </a:t>
            </a:r>
          </a:p>
          <a:p>
            <a:pPr algn="ctr" rtl="0">
              <a:defRPr sz="1000"/>
            </a:pPr>
            <a:r>
              <a:rPr lang="fr-FR" sz="11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 </a:t>
            </a:r>
          </a:p>
          <a:p>
            <a:pPr algn="ctr" rtl="0">
              <a:defRPr sz="1000"/>
            </a:pPr>
            <a:r>
              <a:rPr lang="fr-FR" sz="11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 </a:t>
            </a:r>
          </a:p>
          <a:p>
            <a:pPr algn="ctr" rtl="0">
              <a:defRPr sz="1000"/>
            </a:pPr>
            <a:r>
              <a:rPr lang="fr-FR" sz="11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 </a:t>
            </a:r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619125</xdr:colOff>
      <xdr:row>194</xdr:row>
      <xdr:rowOff>238125</xdr:rowOff>
    </xdr:from>
    <xdr:to>
      <xdr:col>3</xdr:col>
      <xdr:colOff>695325</xdr:colOff>
      <xdr:row>195</xdr:row>
      <xdr:rowOff>0</xdr:rowOff>
    </xdr:to>
    <xdr:sp macro="" textlink="">
      <xdr:nvSpPr>
        <xdr:cNvPr id="2" name="Text Box 85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SpPr txBox="1">
          <a:spLocks noChangeArrowheads="1"/>
        </xdr:cNvSpPr>
      </xdr:nvSpPr>
      <xdr:spPr bwMode="auto">
        <a:xfrm>
          <a:off x="5943600" y="1639252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619125</xdr:colOff>
      <xdr:row>194</xdr:row>
      <xdr:rowOff>238125</xdr:rowOff>
    </xdr:from>
    <xdr:to>
      <xdr:col>3</xdr:col>
      <xdr:colOff>695325</xdr:colOff>
      <xdr:row>195</xdr:row>
      <xdr:rowOff>0</xdr:rowOff>
    </xdr:to>
    <xdr:sp macro="" textlink="">
      <xdr:nvSpPr>
        <xdr:cNvPr id="3" name="Text Box 85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SpPr txBox="1">
          <a:spLocks noChangeArrowheads="1"/>
        </xdr:cNvSpPr>
      </xdr:nvSpPr>
      <xdr:spPr bwMode="auto">
        <a:xfrm>
          <a:off x="5943600" y="1639252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  <xdr:txBody>
        <a:bodyPr/>
        <a:lstStyle/>
        <a:p>
          <a:endParaRPr lang="fr-FR"/>
        </a:p>
      </xdr:txBody>
    </xdr:sp>
    <xdr:clientData/>
  </xdr:twoCellAnchor>
  <xdr:twoCellAnchor>
    <xdr:from>
      <xdr:col>3</xdr:col>
      <xdr:colOff>628650</xdr:colOff>
      <xdr:row>193</xdr:row>
      <xdr:rowOff>76200</xdr:rowOff>
    </xdr:from>
    <xdr:to>
      <xdr:col>3</xdr:col>
      <xdr:colOff>685800</xdr:colOff>
      <xdr:row>193</xdr:row>
      <xdr:rowOff>247650</xdr:rowOff>
    </xdr:to>
    <xdr:sp macro="" textlink="">
      <xdr:nvSpPr>
        <xdr:cNvPr id="4" name="Text Box 44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SpPr txBox="1">
          <a:spLocks noChangeArrowheads="1"/>
        </xdr:cNvSpPr>
      </xdr:nvSpPr>
      <xdr:spPr bwMode="auto">
        <a:xfrm>
          <a:off x="5953125" y="16078200"/>
          <a:ext cx="571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628650</xdr:colOff>
      <xdr:row>193</xdr:row>
      <xdr:rowOff>76200</xdr:rowOff>
    </xdr:from>
    <xdr:to>
      <xdr:col>3</xdr:col>
      <xdr:colOff>685800</xdr:colOff>
      <xdr:row>193</xdr:row>
      <xdr:rowOff>247650</xdr:rowOff>
    </xdr:to>
    <xdr:sp macro="" textlink="">
      <xdr:nvSpPr>
        <xdr:cNvPr id="5" name="Text Box 44">
          <a:extLst>
            <a:ext uri="{FF2B5EF4-FFF2-40B4-BE49-F238E27FC236}">
              <a16:creationId xmlns:a16="http://schemas.microsoft.com/office/drawing/2014/main" id="{00000000-0008-0000-0200-00000B000000}"/>
            </a:ext>
          </a:extLst>
        </xdr:cNvPr>
        <xdr:cNvSpPr txBox="1">
          <a:spLocks noChangeArrowheads="1"/>
        </xdr:cNvSpPr>
      </xdr:nvSpPr>
      <xdr:spPr bwMode="auto">
        <a:xfrm>
          <a:off x="5953125" y="16078200"/>
          <a:ext cx="571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628650</xdr:colOff>
      <xdr:row>193</xdr:row>
      <xdr:rowOff>76200</xdr:rowOff>
    </xdr:from>
    <xdr:to>
      <xdr:col>3</xdr:col>
      <xdr:colOff>685800</xdr:colOff>
      <xdr:row>193</xdr:row>
      <xdr:rowOff>247650</xdr:rowOff>
    </xdr:to>
    <xdr:sp macro="" textlink="">
      <xdr:nvSpPr>
        <xdr:cNvPr id="6" name="Text Box 44">
          <a:extLst>
            <a:ext uri="{FF2B5EF4-FFF2-40B4-BE49-F238E27FC236}">
              <a16:creationId xmlns:a16="http://schemas.microsoft.com/office/drawing/2014/main" id="{00000000-0008-0000-0200-00000C000000}"/>
            </a:ext>
          </a:extLst>
        </xdr:cNvPr>
        <xdr:cNvSpPr txBox="1">
          <a:spLocks noChangeArrowheads="1"/>
        </xdr:cNvSpPr>
      </xdr:nvSpPr>
      <xdr:spPr bwMode="auto">
        <a:xfrm>
          <a:off x="5953125" y="16078200"/>
          <a:ext cx="571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628650</xdr:colOff>
      <xdr:row>193</xdr:row>
      <xdr:rowOff>76200</xdr:rowOff>
    </xdr:from>
    <xdr:to>
      <xdr:col>3</xdr:col>
      <xdr:colOff>685800</xdr:colOff>
      <xdr:row>193</xdr:row>
      <xdr:rowOff>247650</xdr:rowOff>
    </xdr:to>
    <xdr:sp macro="" textlink="">
      <xdr:nvSpPr>
        <xdr:cNvPr id="7" name="Text Box 44">
          <a:extLst>
            <a:ext uri="{FF2B5EF4-FFF2-40B4-BE49-F238E27FC236}">
              <a16:creationId xmlns:a16="http://schemas.microsoft.com/office/drawing/2014/main" id="{00000000-0008-0000-0200-00000D000000}"/>
            </a:ext>
          </a:extLst>
        </xdr:cNvPr>
        <xdr:cNvSpPr txBox="1">
          <a:spLocks noChangeArrowheads="1"/>
        </xdr:cNvSpPr>
      </xdr:nvSpPr>
      <xdr:spPr bwMode="auto">
        <a:xfrm>
          <a:off x="5953125" y="16078200"/>
          <a:ext cx="571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628650</xdr:colOff>
      <xdr:row>193</xdr:row>
      <xdr:rowOff>76200</xdr:rowOff>
    </xdr:from>
    <xdr:to>
      <xdr:col>3</xdr:col>
      <xdr:colOff>685800</xdr:colOff>
      <xdr:row>193</xdr:row>
      <xdr:rowOff>247650</xdr:rowOff>
    </xdr:to>
    <xdr:sp macro="" textlink="">
      <xdr:nvSpPr>
        <xdr:cNvPr id="8" name="Text Box 44">
          <a:extLst>
            <a:ext uri="{FF2B5EF4-FFF2-40B4-BE49-F238E27FC236}">
              <a16:creationId xmlns:a16="http://schemas.microsoft.com/office/drawing/2014/main" id="{00000000-0008-0000-0200-00000E000000}"/>
            </a:ext>
          </a:extLst>
        </xdr:cNvPr>
        <xdr:cNvSpPr txBox="1">
          <a:spLocks noChangeArrowheads="1"/>
        </xdr:cNvSpPr>
      </xdr:nvSpPr>
      <xdr:spPr bwMode="auto">
        <a:xfrm>
          <a:off x="5953125" y="16078200"/>
          <a:ext cx="571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628650</xdr:colOff>
      <xdr:row>193</xdr:row>
      <xdr:rowOff>76200</xdr:rowOff>
    </xdr:from>
    <xdr:to>
      <xdr:col>3</xdr:col>
      <xdr:colOff>685800</xdr:colOff>
      <xdr:row>193</xdr:row>
      <xdr:rowOff>247650</xdr:rowOff>
    </xdr:to>
    <xdr:sp macro="" textlink="">
      <xdr:nvSpPr>
        <xdr:cNvPr id="9" name="Text Box 44">
          <a:extLst>
            <a:ext uri="{FF2B5EF4-FFF2-40B4-BE49-F238E27FC236}">
              <a16:creationId xmlns:a16="http://schemas.microsoft.com/office/drawing/2014/main" id="{00000000-0008-0000-0200-00000F000000}"/>
            </a:ext>
          </a:extLst>
        </xdr:cNvPr>
        <xdr:cNvSpPr txBox="1">
          <a:spLocks noChangeArrowheads="1"/>
        </xdr:cNvSpPr>
      </xdr:nvSpPr>
      <xdr:spPr bwMode="auto">
        <a:xfrm>
          <a:off x="5953125" y="16078200"/>
          <a:ext cx="571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628650</xdr:colOff>
      <xdr:row>193</xdr:row>
      <xdr:rowOff>76200</xdr:rowOff>
    </xdr:from>
    <xdr:to>
      <xdr:col>3</xdr:col>
      <xdr:colOff>685800</xdr:colOff>
      <xdr:row>193</xdr:row>
      <xdr:rowOff>247650</xdr:rowOff>
    </xdr:to>
    <xdr:sp macro="" textlink="">
      <xdr:nvSpPr>
        <xdr:cNvPr id="10" name="Text Box 44">
          <a:extLst>
            <a:ext uri="{FF2B5EF4-FFF2-40B4-BE49-F238E27FC236}">
              <a16:creationId xmlns:a16="http://schemas.microsoft.com/office/drawing/2014/main" id="{00000000-0008-0000-0200-000010000000}"/>
            </a:ext>
          </a:extLst>
        </xdr:cNvPr>
        <xdr:cNvSpPr txBox="1">
          <a:spLocks noChangeArrowheads="1"/>
        </xdr:cNvSpPr>
      </xdr:nvSpPr>
      <xdr:spPr bwMode="auto">
        <a:xfrm>
          <a:off x="5953125" y="16078200"/>
          <a:ext cx="571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628650</xdr:colOff>
      <xdr:row>193</xdr:row>
      <xdr:rowOff>76200</xdr:rowOff>
    </xdr:from>
    <xdr:to>
      <xdr:col>3</xdr:col>
      <xdr:colOff>685800</xdr:colOff>
      <xdr:row>193</xdr:row>
      <xdr:rowOff>247650</xdr:rowOff>
    </xdr:to>
    <xdr:sp macro="" textlink="">
      <xdr:nvSpPr>
        <xdr:cNvPr id="11" name="Text Box 44">
          <a:extLst>
            <a:ext uri="{FF2B5EF4-FFF2-40B4-BE49-F238E27FC236}">
              <a16:creationId xmlns:a16="http://schemas.microsoft.com/office/drawing/2014/main" id="{00000000-0008-0000-0200-000011000000}"/>
            </a:ext>
          </a:extLst>
        </xdr:cNvPr>
        <xdr:cNvSpPr txBox="1">
          <a:spLocks noChangeArrowheads="1"/>
        </xdr:cNvSpPr>
      </xdr:nvSpPr>
      <xdr:spPr bwMode="auto">
        <a:xfrm>
          <a:off x="5953125" y="16078200"/>
          <a:ext cx="571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628650</xdr:colOff>
      <xdr:row>193</xdr:row>
      <xdr:rowOff>76200</xdr:rowOff>
    </xdr:from>
    <xdr:to>
      <xdr:col>3</xdr:col>
      <xdr:colOff>685800</xdr:colOff>
      <xdr:row>193</xdr:row>
      <xdr:rowOff>247650</xdr:rowOff>
    </xdr:to>
    <xdr:sp macro="" textlink="">
      <xdr:nvSpPr>
        <xdr:cNvPr id="12" name="Text Box 44">
          <a:extLst>
            <a:ext uri="{FF2B5EF4-FFF2-40B4-BE49-F238E27FC236}">
              <a16:creationId xmlns:a16="http://schemas.microsoft.com/office/drawing/2014/main" id="{00000000-0008-0000-0200-000012000000}"/>
            </a:ext>
          </a:extLst>
        </xdr:cNvPr>
        <xdr:cNvSpPr txBox="1">
          <a:spLocks noChangeArrowheads="1"/>
        </xdr:cNvSpPr>
      </xdr:nvSpPr>
      <xdr:spPr bwMode="auto">
        <a:xfrm>
          <a:off x="5953125" y="16078200"/>
          <a:ext cx="571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628650</xdr:colOff>
      <xdr:row>199</xdr:row>
      <xdr:rowOff>76200</xdr:rowOff>
    </xdr:from>
    <xdr:to>
      <xdr:col>3</xdr:col>
      <xdr:colOff>685800</xdr:colOff>
      <xdr:row>199</xdr:row>
      <xdr:rowOff>247650</xdr:rowOff>
    </xdr:to>
    <xdr:sp macro="" textlink="">
      <xdr:nvSpPr>
        <xdr:cNvPr id="13" name="Text Box 44">
          <a:extLst>
            <a:ext uri="{FF2B5EF4-FFF2-40B4-BE49-F238E27FC236}">
              <a16:creationId xmlns:a16="http://schemas.microsoft.com/office/drawing/2014/main" id="{00000000-0008-0000-0200-00001C000000}"/>
            </a:ext>
          </a:extLst>
        </xdr:cNvPr>
        <xdr:cNvSpPr txBox="1">
          <a:spLocks noChangeArrowheads="1"/>
        </xdr:cNvSpPr>
      </xdr:nvSpPr>
      <xdr:spPr bwMode="auto">
        <a:xfrm>
          <a:off x="5953125" y="17345025"/>
          <a:ext cx="571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628650</xdr:colOff>
      <xdr:row>199</xdr:row>
      <xdr:rowOff>76200</xdr:rowOff>
    </xdr:from>
    <xdr:to>
      <xdr:col>3</xdr:col>
      <xdr:colOff>685800</xdr:colOff>
      <xdr:row>199</xdr:row>
      <xdr:rowOff>247650</xdr:rowOff>
    </xdr:to>
    <xdr:sp macro="" textlink="">
      <xdr:nvSpPr>
        <xdr:cNvPr id="14" name="Text Box 44">
          <a:extLst>
            <a:ext uri="{FF2B5EF4-FFF2-40B4-BE49-F238E27FC236}">
              <a16:creationId xmlns:a16="http://schemas.microsoft.com/office/drawing/2014/main" id="{00000000-0008-0000-0200-00001D000000}"/>
            </a:ext>
          </a:extLst>
        </xdr:cNvPr>
        <xdr:cNvSpPr txBox="1">
          <a:spLocks noChangeArrowheads="1"/>
        </xdr:cNvSpPr>
      </xdr:nvSpPr>
      <xdr:spPr bwMode="auto">
        <a:xfrm>
          <a:off x="5953125" y="17345025"/>
          <a:ext cx="571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628650</xdr:colOff>
      <xdr:row>199</xdr:row>
      <xdr:rowOff>76200</xdr:rowOff>
    </xdr:from>
    <xdr:to>
      <xdr:col>3</xdr:col>
      <xdr:colOff>685800</xdr:colOff>
      <xdr:row>199</xdr:row>
      <xdr:rowOff>247650</xdr:rowOff>
    </xdr:to>
    <xdr:sp macro="" textlink="">
      <xdr:nvSpPr>
        <xdr:cNvPr id="15" name="Text Box 44">
          <a:extLst>
            <a:ext uri="{FF2B5EF4-FFF2-40B4-BE49-F238E27FC236}">
              <a16:creationId xmlns:a16="http://schemas.microsoft.com/office/drawing/2014/main" id="{00000000-0008-0000-0200-00001E000000}"/>
            </a:ext>
          </a:extLst>
        </xdr:cNvPr>
        <xdr:cNvSpPr txBox="1">
          <a:spLocks noChangeArrowheads="1"/>
        </xdr:cNvSpPr>
      </xdr:nvSpPr>
      <xdr:spPr bwMode="auto">
        <a:xfrm>
          <a:off x="5953125" y="17345025"/>
          <a:ext cx="571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628650</xdr:colOff>
      <xdr:row>199</xdr:row>
      <xdr:rowOff>76200</xdr:rowOff>
    </xdr:from>
    <xdr:to>
      <xdr:col>3</xdr:col>
      <xdr:colOff>685800</xdr:colOff>
      <xdr:row>199</xdr:row>
      <xdr:rowOff>247650</xdr:rowOff>
    </xdr:to>
    <xdr:sp macro="" textlink="">
      <xdr:nvSpPr>
        <xdr:cNvPr id="16" name="Text Box 44">
          <a:extLst>
            <a:ext uri="{FF2B5EF4-FFF2-40B4-BE49-F238E27FC236}">
              <a16:creationId xmlns:a16="http://schemas.microsoft.com/office/drawing/2014/main" id="{00000000-0008-0000-0200-00001F000000}"/>
            </a:ext>
          </a:extLst>
        </xdr:cNvPr>
        <xdr:cNvSpPr txBox="1">
          <a:spLocks noChangeArrowheads="1"/>
        </xdr:cNvSpPr>
      </xdr:nvSpPr>
      <xdr:spPr bwMode="auto">
        <a:xfrm>
          <a:off x="5953125" y="17345025"/>
          <a:ext cx="571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628650</xdr:colOff>
      <xdr:row>199</xdr:row>
      <xdr:rowOff>76200</xdr:rowOff>
    </xdr:from>
    <xdr:to>
      <xdr:col>3</xdr:col>
      <xdr:colOff>685800</xdr:colOff>
      <xdr:row>199</xdr:row>
      <xdr:rowOff>247650</xdr:rowOff>
    </xdr:to>
    <xdr:sp macro="" textlink="">
      <xdr:nvSpPr>
        <xdr:cNvPr id="17" name="Text Box 44">
          <a:extLst>
            <a:ext uri="{FF2B5EF4-FFF2-40B4-BE49-F238E27FC236}">
              <a16:creationId xmlns:a16="http://schemas.microsoft.com/office/drawing/2014/main" id="{00000000-0008-0000-0200-000020000000}"/>
            </a:ext>
          </a:extLst>
        </xdr:cNvPr>
        <xdr:cNvSpPr txBox="1">
          <a:spLocks noChangeArrowheads="1"/>
        </xdr:cNvSpPr>
      </xdr:nvSpPr>
      <xdr:spPr bwMode="auto">
        <a:xfrm>
          <a:off x="5953125" y="17345025"/>
          <a:ext cx="571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628650</xdr:colOff>
      <xdr:row>199</xdr:row>
      <xdr:rowOff>76200</xdr:rowOff>
    </xdr:from>
    <xdr:to>
      <xdr:col>3</xdr:col>
      <xdr:colOff>685800</xdr:colOff>
      <xdr:row>199</xdr:row>
      <xdr:rowOff>247650</xdr:rowOff>
    </xdr:to>
    <xdr:sp macro="" textlink="">
      <xdr:nvSpPr>
        <xdr:cNvPr id="18" name="Text Box 44">
          <a:extLst>
            <a:ext uri="{FF2B5EF4-FFF2-40B4-BE49-F238E27FC236}">
              <a16:creationId xmlns:a16="http://schemas.microsoft.com/office/drawing/2014/main" id="{00000000-0008-0000-0200-000021000000}"/>
            </a:ext>
          </a:extLst>
        </xdr:cNvPr>
        <xdr:cNvSpPr txBox="1">
          <a:spLocks noChangeArrowheads="1"/>
        </xdr:cNvSpPr>
      </xdr:nvSpPr>
      <xdr:spPr bwMode="auto">
        <a:xfrm>
          <a:off x="5953125" y="17345025"/>
          <a:ext cx="571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628650</xdr:colOff>
      <xdr:row>199</xdr:row>
      <xdr:rowOff>76200</xdr:rowOff>
    </xdr:from>
    <xdr:to>
      <xdr:col>3</xdr:col>
      <xdr:colOff>685800</xdr:colOff>
      <xdr:row>199</xdr:row>
      <xdr:rowOff>247650</xdr:rowOff>
    </xdr:to>
    <xdr:sp macro="" textlink="">
      <xdr:nvSpPr>
        <xdr:cNvPr id="19" name="Text Box 44">
          <a:extLst>
            <a:ext uri="{FF2B5EF4-FFF2-40B4-BE49-F238E27FC236}">
              <a16:creationId xmlns:a16="http://schemas.microsoft.com/office/drawing/2014/main" id="{00000000-0008-0000-0200-000022000000}"/>
            </a:ext>
          </a:extLst>
        </xdr:cNvPr>
        <xdr:cNvSpPr txBox="1">
          <a:spLocks noChangeArrowheads="1"/>
        </xdr:cNvSpPr>
      </xdr:nvSpPr>
      <xdr:spPr bwMode="auto">
        <a:xfrm>
          <a:off x="5953125" y="17345025"/>
          <a:ext cx="571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628650</xdr:colOff>
      <xdr:row>199</xdr:row>
      <xdr:rowOff>76200</xdr:rowOff>
    </xdr:from>
    <xdr:to>
      <xdr:col>3</xdr:col>
      <xdr:colOff>685800</xdr:colOff>
      <xdr:row>199</xdr:row>
      <xdr:rowOff>247650</xdr:rowOff>
    </xdr:to>
    <xdr:sp macro="" textlink="">
      <xdr:nvSpPr>
        <xdr:cNvPr id="20" name="Text Box 44">
          <a:extLst>
            <a:ext uri="{FF2B5EF4-FFF2-40B4-BE49-F238E27FC236}">
              <a16:creationId xmlns:a16="http://schemas.microsoft.com/office/drawing/2014/main" id="{00000000-0008-0000-0200-000023000000}"/>
            </a:ext>
          </a:extLst>
        </xdr:cNvPr>
        <xdr:cNvSpPr txBox="1">
          <a:spLocks noChangeArrowheads="1"/>
        </xdr:cNvSpPr>
      </xdr:nvSpPr>
      <xdr:spPr bwMode="auto">
        <a:xfrm>
          <a:off x="5953125" y="17345025"/>
          <a:ext cx="571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628650</xdr:colOff>
      <xdr:row>199</xdr:row>
      <xdr:rowOff>76200</xdr:rowOff>
    </xdr:from>
    <xdr:to>
      <xdr:col>3</xdr:col>
      <xdr:colOff>685800</xdr:colOff>
      <xdr:row>199</xdr:row>
      <xdr:rowOff>247650</xdr:rowOff>
    </xdr:to>
    <xdr:sp macro="" textlink="">
      <xdr:nvSpPr>
        <xdr:cNvPr id="21" name="Text Box 44">
          <a:extLst>
            <a:ext uri="{FF2B5EF4-FFF2-40B4-BE49-F238E27FC236}">
              <a16:creationId xmlns:a16="http://schemas.microsoft.com/office/drawing/2014/main" id="{00000000-0008-0000-0200-000024000000}"/>
            </a:ext>
          </a:extLst>
        </xdr:cNvPr>
        <xdr:cNvSpPr txBox="1">
          <a:spLocks noChangeArrowheads="1"/>
        </xdr:cNvSpPr>
      </xdr:nvSpPr>
      <xdr:spPr bwMode="auto">
        <a:xfrm>
          <a:off x="5953125" y="17345025"/>
          <a:ext cx="571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609600</xdr:colOff>
      <xdr:row>113</xdr:row>
      <xdr:rowOff>76200</xdr:rowOff>
    </xdr:from>
    <xdr:to>
      <xdr:col>3</xdr:col>
      <xdr:colOff>666750</xdr:colOff>
      <xdr:row>113</xdr:row>
      <xdr:rowOff>247650</xdr:rowOff>
    </xdr:to>
    <xdr:sp macro="" textlink="">
      <xdr:nvSpPr>
        <xdr:cNvPr id="2" name="Text Box 44">
          <a:extLst>
            <a:ext uri="{FF2B5EF4-FFF2-40B4-BE49-F238E27FC236}">
              <a16:creationId xmlns:a16="http://schemas.microsoft.com/office/drawing/2014/main" id="{00000000-0008-0000-0400-00000F000000}"/>
            </a:ext>
          </a:extLst>
        </xdr:cNvPr>
        <xdr:cNvSpPr txBox="1">
          <a:spLocks noChangeArrowheads="1"/>
        </xdr:cNvSpPr>
      </xdr:nvSpPr>
      <xdr:spPr bwMode="auto">
        <a:xfrm>
          <a:off x="5495925" y="20859750"/>
          <a:ext cx="571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609600</xdr:colOff>
      <xdr:row>113</xdr:row>
      <xdr:rowOff>76200</xdr:rowOff>
    </xdr:from>
    <xdr:to>
      <xdr:col>3</xdr:col>
      <xdr:colOff>666750</xdr:colOff>
      <xdr:row>113</xdr:row>
      <xdr:rowOff>247650</xdr:rowOff>
    </xdr:to>
    <xdr:sp macro="" textlink="">
      <xdr:nvSpPr>
        <xdr:cNvPr id="3" name="Text Box 44">
          <a:extLst>
            <a:ext uri="{FF2B5EF4-FFF2-40B4-BE49-F238E27FC236}">
              <a16:creationId xmlns:a16="http://schemas.microsoft.com/office/drawing/2014/main" id="{00000000-0008-0000-0400-000010000000}"/>
            </a:ext>
          </a:extLst>
        </xdr:cNvPr>
        <xdr:cNvSpPr txBox="1">
          <a:spLocks noChangeArrowheads="1"/>
        </xdr:cNvSpPr>
      </xdr:nvSpPr>
      <xdr:spPr bwMode="auto">
        <a:xfrm>
          <a:off x="5495925" y="20859750"/>
          <a:ext cx="571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609600</xdr:colOff>
      <xdr:row>113</xdr:row>
      <xdr:rowOff>76200</xdr:rowOff>
    </xdr:from>
    <xdr:to>
      <xdr:col>3</xdr:col>
      <xdr:colOff>666750</xdr:colOff>
      <xdr:row>113</xdr:row>
      <xdr:rowOff>247650</xdr:rowOff>
    </xdr:to>
    <xdr:sp macro="" textlink="">
      <xdr:nvSpPr>
        <xdr:cNvPr id="4" name="Text Box 44">
          <a:extLst>
            <a:ext uri="{FF2B5EF4-FFF2-40B4-BE49-F238E27FC236}">
              <a16:creationId xmlns:a16="http://schemas.microsoft.com/office/drawing/2014/main" id="{00000000-0008-0000-0400-000011000000}"/>
            </a:ext>
          </a:extLst>
        </xdr:cNvPr>
        <xdr:cNvSpPr txBox="1">
          <a:spLocks noChangeArrowheads="1"/>
        </xdr:cNvSpPr>
      </xdr:nvSpPr>
      <xdr:spPr bwMode="auto">
        <a:xfrm>
          <a:off x="5495925" y="20859750"/>
          <a:ext cx="571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609600</xdr:colOff>
      <xdr:row>113</xdr:row>
      <xdr:rowOff>76200</xdr:rowOff>
    </xdr:from>
    <xdr:to>
      <xdr:col>3</xdr:col>
      <xdr:colOff>666750</xdr:colOff>
      <xdr:row>113</xdr:row>
      <xdr:rowOff>247650</xdr:rowOff>
    </xdr:to>
    <xdr:sp macro="" textlink="">
      <xdr:nvSpPr>
        <xdr:cNvPr id="5" name="Text Box 44">
          <a:extLst>
            <a:ext uri="{FF2B5EF4-FFF2-40B4-BE49-F238E27FC236}">
              <a16:creationId xmlns:a16="http://schemas.microsoft.com/office/drawing/2014/main" id="{00000000-0008-0000-0400-000012000000}"/>
            </a:ext>
          </a:extLst>
        </xdr:cNvPr>
        <xdr:cNvSpPr txBox="1">
          <a:spLocks noChangeArrowheads="1"/>
        </xdr:cNvSpPr>
      </xdr:nvSpPr>
      <xdr:spPr bwMode="auto">
        <a:xfrm>
          <a:off x="5495925" y="20859750"/>
          <a:ext cx="571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609600</xdr:colOff>
      <xdr:row>113</xdr:row>
      <xdr:rowOff>76200</xdr:rowOff>
    </xdr:from>
    <xdr:to>
      <xdr:col>3</xdr:col>
      <xdr:colOff>666750</xdr:colOff>
      <xdr:row>113</xdr:row>
      <xdr:rowOff>247650</xdr:rowOff>
    </xdr:to>
    <xdr:sp macro="" textlink="">
      <xdr:nvSpPr>
        <xdr:cNvPr id="6" name="Text Box 44">
          <a:extLst>
            <a:ext uri="{FF2B5EF4-FFF2-40B4-BE49-F238E27FC236}">
              <a16:creationId xmlns:a16="http://schemas.microsoft.com/office/drawing/2014/main" id="{00000000-0008-0000-0400-000013000000}"/>
            </a:ext>
          </a:extLst>
        </xdr:cNvPr>
        <xdr:cNvSpPr txBox="1">
          <a:spLocks noChangeArrowheads="1"/>
        </xdr:cNvSpPr>
      </xdr:nvSpPr>
      <xdr:spPr bwMode="auto">
        <a:xfrm>
          <a:off x="5495925" y="20859750"/>
          <a:ext cx="571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609600</xdr:colOff>
      <xdr:row>113</xdr:row>
      <xdr:rowOff>76200</xdr:rowOff>
    </xdr:from>
    <xdr:to>
      <xdr:col>3</xdr:col>
      <xdr:colOff>666750</xdr:colOff>
      <xdr:row>113</xdr:row>
      <xdr:rowOff>247650</xdr:rowOff>
    </xdr:to>
    <xdr:sp macro="" textlink="">
      <xdr:nvSpPr>
        <xdr:cNvPr id="7" name="Text Box 44">
          <a:extLst>
            <a:ext uri="{FF2B5EF4-FFF2-40B4-BE49-F238E27FC236}">
              <a16:creationId xmlns:a16="http://schemas.microsoft.com/office/drawing/2014/main" id="{00000000-0008-0000-0400-000014000000}"/>
            </a:ext>
          </a:extLst>
        </xdr:cNvPr>
        <xdr:cNvSpPr txBox="1">
          <a:spLocks noChangeArrowheads="1"/>
        </xdr:cNvSpPr>
      </xdr:nvSpPr>
      <xdr:spPr bwMode="auto">
        <a:xfrm>
          <a:off x="5495925" y="20859750"/>
          <a:ext cx="571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609600</xdr:colOff>
      <xdr:row>113</xdr:row>
      <xdr:rowOff>76200</xdr:rowOff>
    </xdr:from>
    <xdr:to>
      <xdr:col>3</xdr:col>
      <xdr:colOff>666750</xdr:colOff>
      <xdr:row>113</xdr:row>
      <xdr:rowOff>247650</xdr:rowOff>
    </xdr:to>
    <xdr:sp macro="" textlink="">
      <xdr:nvSpPr>
        <xdr:cNvPr id="8" name="Text Box 44">
          <a:extLst>
            <a:ext uri="{FF2B5EF4-FFF2-40B4-BE49-F238E27FC236}">
              <a16:creationId xmlns:a16="http://schemas.microsoft.com/office/drawing/2014/main" id="{00000000-0008-0000-0400-000015000000}"/>
            </a:ext>
          </a:extLst>
        </xdr:cNvPr>
        <xdr:cNvSpPr txBox="1">
          <a:spLocks noChangeArrowheads="1"/>
        </xdr:cNvSpPr>
      </xdr:nvSpPr>
      <xdr:spPr bwMode="auto">
        <a:xfrm>
          <a:off x="5495925" y="20859750"/>
          <a:ext cx="571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609600</xdr:colOff>
      <xdr:row>113</xdr:row>
      <xdr:rowOff>76200</xdr:rowOff>
    </xdr:from>
    <xdr:to>
      <xdr:col>3</xdr:col>
      <xdr:colOff>666750</xdr:colOff>
      <xdr:row>113</xdr:row>
      <xdr:rowOff>247650</xdr:rowOff>
    </xdr:to>
    <xdr:sp macro="" textlink="">
      <xdr:nvSpPr>
        <xdr:cNvPr id="9" name="Text Box 44">
          <a:extLst>
            <a:ext uri="{FF2B5EF4-FFF2-40B4-BE49-F238E27FC236}">
              <a16:creationId xmlns:a16="http://schemas.microsoft.com/office/drawing/2014/main" id="{00000000-0008-0000-0400-000016000000}"/>
            </a:ext>
          </a:extLst>
        </xdr:cNvPr>
        <xdr:cNvSpPr txBox="1">
          <a:spLocks noChangeArrowheads="1"/>
        </xdr:cNvSpPr>
      </xdr:nvSpPr>
      <xdr:spPr bwMode="auto">
        <a:xfrm>
          <a:off x="5495925" y="20859750"/>
          <a:ext cx="571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609600</xdr:colOff>
      <xdr:row>113</xdr:row>
      <xdr:rowOff>76200</xdr:rowOff>
    </xdr:from>
    <xdr:to>
      <xdr:col>3</xdr:col>
      <xdr:colOff>666750</xdr:colOff>
      <xdr:row>113</xdr:row>
      <xdr:rowOff>247650</xdr:rowOff>
    </xdr:to>
    <xdr:sp macro="" textlink="">
      <xdr:nvSpPr>
        <xdr:cNvPr id="10" name="Text Box 44">
          <a:extLst>
            <a:ext uri="{FF2B5EF4-FFF2-40B4-BE49-F238E27FC236}">
              <a16:creationId xmlns:a16="http://schemas.microsoft.com/office/drawing/2014/main" id="{00000000-0008-0000-0400-000017000000}"/>
            </a:ext>
          </a:extLst>
        </xdr:cNvPr>
        <xdr:cNvSpPr txBox="1">
          <a:spLocks noChangeArrowheads="1"/>
        </xdr:cNvSpPr>
      </xdr:nvSpPr>
      <xdr:spPr bwMode="auto">
        <a:xfrm>
          <a:off x="5495925" y="20859750"/>
          <a:ext cx="571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609600</xdr:colOff>
      <xdr:row>113</xdr:row>
      <xdr:rowOff>76200</xdr:rowOff>
    </xdr:from>
    <xdr:to>
      <xdr:col>3</xdr:col>
      <xdr:colOff>666750</xdr:colOff>
      <xdr:row>113</xdr:row>
      <xdr:rowOff>247650</xdr:rowOff>
    </xdr:to>
    <xdr:sp macro="" textlink="">
      <xdr:nvSpPr>
        <xdr:cNvPr id="11" name="Text Box 44">
          <a:extLst>
            <a:ext uri="{FF2B5EF4-FFF2-40B4-BE49-F238E27FC236}">
              <a16:creationId xmlns:a16="http://schemas.microsoft.com/office/drawing/2014/main" id="{00000000-0008-0000-0400-000018000000}"/>
            </a:ext>
          </a:extLst>
        </xdr:cNvPr>
        <xdr:cNvSpPr txBox="1">
          <a:spLocks noChangeArrowheads="1"/>
        </xdr:cNvSpPr>
      </xdr:nvSpPr>
      <xdr:spPr bwMode="auto">
        <a:xfrm>
          <a:off x="5495925" y="20859750"/>
          <a:ext cx="571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609600</xdr:colOff>
      <xdr:row>113</xdr:row>
      <xdr:rowOff>76200</xdr:rowOff>
    </xdr:from>
    <xdr:to>
      <xdr:col>3</xdr:col>
      <xdr:colOff>666750</xdr:colOff>
      <xdr:row>113</xdr:row>
      <xdr:rowOff>247650</xdr:rowOff>
    </xdr:to>
    <xdr:sp macro="" textlink="">
      <xdr:nvSpPr>
        <xdr:cNvPr id="12" name="Text Box 44">
          <a:extLst>
            <a:ext uri="{FF2B5EF4-FFF2-40B4-BE49-F238E27FC236}">
              <a16:creationId xmlns:a16="http://schemas.microsoft.com/office/drawing/2014/main" id="{00000000-0008-0000-0400-000019000000}"/>
            </a:ext>
          </a:extLst>
        </xdr:cNvPr>
        <xdr:cNvSpPr txBox="1">
          <a:spLocks noChangeArrowheads="1"/>
        </xdr:cNvSpPr>
      </xdr:nvSpPr>
      <xdr:spPr bwMode="auto">
        <a:xfrm>
          <a:off x="5495925" y="20859750"/>
          <a:ext cx="571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609600</xdr:colOff>
      <xdr:row>113</xdr:row>
      <xdr:rowOff>76200</xdr:rowOff>
    </xdr:from>
    <xdr:to>
      <xdr:col>3</xdr:col>
      <xdr:colOff>666750</xdr:colOff>
      <xdr:row>113</xdr:row>
      <xdr:rowOff>247650</xdr:rowOff>
    </xdr:to>
    <xdr:sp macro="" textlink="">
      <xdr:nvSpPr>
        <xdr:cNvPr id="13" name="Text Box 44">
          <a:extLst>
            <a:ext uri="{FF2B5EF4-FFF2-40B4-BE49-F238E27FC236}">
              <a16:creationId xmlns:a16="http://schemas.microsoft.com/office/drawing/2014/main" id="{00000000-0008-0000-0400-00001A000000}"/>
            </a:ext>
          </a:extLst>
        </xdr:cNvPr>
        <xdr:cNvSpPr txBox="1">
          <a:spLocks noChangeArrowheads="1"/>
        </xdr:cNvSpPr>
      </xdr:nvSpPr>
      <xdr:spPr bwMode="auto">
        <a:xfrm>
          <a:off x="5495925" y="20859750"/>
          <a:ext cx="571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619125</xdr:colOff>
      <xdr:row>108</xdr:row>
      <xdr:rowOff>238125</xdr:rowOff>
    </xdr:from>
    <xdr:to>
      <xdr:col>3</xdr:col>
      <xdr:colOff>695325</xdr:colOff>
      <xdr:row>109</xdr:row>
      <xdr:rowOff>0</xdr:rowOff>
    </xdr:to>
    <xdr:sp macro="" textlink="">
      <xdr:nvSpPr>
        <xdr:cNvPr id="14" name="Text Box 85">
          <a:extLst>
            <a:ext uri="{FF2B5EF4-FFF2-40B4-BE49-F238E27FC236}">
              <a16:creationId xmlns:a16="http://schemas.microsoft.com/office/drawing/2014/main" id="{00000000-0008-0000-0400-00001E000000}"/>
            </a:ext>
          </a:extLst>
        </xdr:cNvPr>
        <xdr:cNvSpPr txBox="1">
          <a:spLocks noChangeArrowheads="1"/>
        </xdr:cNvSpPr>
      </xdr:nvSpPr>
      <xdr:spPr bwMode="auto">
        <a:xfrm>
          <a:off x="5505450" y="19983450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619125</xdr:colOff>
      <xdr:row>108</xdr:row>
      <xdr:rowOff>238125</xdr:rowOff>
    </xdr:from>
    <xdr:to>
      <xdr:col>3</xdr:col>
      <xdr:colOff>695325</xdr:colOff>
      <xdr:row>109</xdr:row>
      <xdr:rowOff>0</xdr:rowOff>
    </xdr:to>
    <xdr:sp macro="" textlink="">
      <xdr:nvSpPr>
        <xdr:cNvPr id="15" name="Text Box 85">
          <a:extLst>
            <a:ext uri="{FF2B5EF4-FFF2-40B4-BE49-F238E27FC236}">
              <a16:creationId xmlns:a16="http://schemas.microsoft.com/office/drawing/2014/main" id="{00000000-0008-0000-0400-00001F000000}"/>
            </a:ext>
          </a:extLst>
        </xdr:cNvPr>
        <xdr:cNvSpPr txBox="1">
          <a:spLocks noChangeArrowheads="1"/>
        </xdr:cNvSpPr>
      </xdr:nvSpPr>
      <xdr:spPr bwMode="auto">
        <a:xfrm>
          <a:off x="5505450" y="19983450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628650</xdr:colOff>
      <xdr:row>107</xdr:row>
      <xdr:rowOff>76200</xdr:rowOff>
    </xdr:from>
    <xdr:to>
      <xdr:col>3</xdr:col>
      <xdr:colOff>685800</xdr:colOff>
      <xdr:row>107</xdr:row>
      <xdr:rowOff>247650</xdr:rowOff>
    </xdr:to>
    <xdr:sp macro="" textlink="">
      <xdr:nvSpPr>
        <xdr:cNvPr id="16" name="Text Box 44">
          <a:extLst>
            <a:ext uri="{FF2B5EF4-FFF2-40B4-BE49-F238E27FC236}">
              <a16:creationId xmlns:a16="http://schemas.microsoft.com/office/drawing/2014/main" id="{00000000-0008-0000-0400-000020000000}"/>
            </a:ext>
          </a:extLst>
        </xdr:cNvPr>
        <xdr:cNvSpPr txBox="1">
          <a:spLocks noChangeArrowheads="1"/>
        </xdr:cNvSpPr>
      </xdr:nvSpPr>
      <xdr:spPr bwMode="auto">
        <a:xfrm>
          <a:off x="5514975" y="19669125"/>
          <a:ext cx="571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628650</xdr:colOff>
      <xdr:row>107</xdr:row>
      <xdr:rowOff>76200</xdr:rowOff>
    </xdr:from>
    <xdr:to>
      <xdr:col>3</xdr:col>
      <xdr:colOff>685800</xdr:colOff>
      <xdr:row>107</xdr:row>
      <xdr:rowOff>247650</xdr:rowOff>
    </xdr:to>
    <xdr:sp macro="" textlink="">
      <xdr:nvSpPr>
        <xdr:cNvPr id="17" name="Text Box 44">
          <a:extLst>
            <a:ext uri="{FF2B5EF4-FFF2-40B4-BE49-F238E27FC236}">
              <a16:creationId xmlns:a16="http://schemas.microsoft.com/office/drawing/2014/main" id="{00000000-0008-0000-0400-000021000000}"/>
            </a:ext>
          </a:extLst>
        </xdr:cNvPr>
        <xdr:cNvSpPr txBox="1">
          <a:spLocks noChangeArrowheads="1"/>
        </xdr:cNvSpPr>
      </xdr:nvSpPr>
      <xdr:spPr bwMode="auto">
        <a:xfrm>
          <a:off x="5514975" y="19669125"/>
          <a:ext cx="571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628650</xdr:colOff>
      <xdr:row>107</xdr:row>
      <xdr:rowOff>76200</xdr:rowOff>
    </xdr:from>
    <xdr:to>
      <xdr:col>3</xdr:col>
      <xdr:colOff>685800</xdr:colOff>
      <xdr:row>107</xdr:row>
      <xdr:rowOff>247650</xdr:rowOff>
    </xdr:to>
    <xdr:sp macro="" textlink="">
      <xdr:nvSpPr>
        <xdr:cNvPr id="18" name="Text Box 44">
          <a:extLst>
            <a:ext uri="{FF2B5EF4-FFF2-40B4-BE49-F238E27FC236}">
              <a16:creationId xmlns:a16="http://schemas.microsoft.com/office/drawing/2014/main" id="{00000000-0008-0000-0400-000022000000}"/>
            </a:ext>
          </a:extLst>
        </xdr:cNvPr>
        <xdr:cNvSpPr txBox="1">
          <a:spLocks noChangeArrowheads="1"/>
        </xdr:cNvSpPr>
      </xdr:nvSpPr>
      <xdr:spPr bwMode="auto">
        <a:xfrm>
          <a:off x="5514975" y="19669125"/>
          <a:ext cx="571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628650</xdr:colOff>
      <xdr:row>107</xdr:row>
      <xdr:rowOff>76200</xdr:rowOff>
    </xdr:from>
    <xdr:to>
      <xdr:col>3</xdr:col>
      <xdr:colOff>685800</xdr:colOff>
      <xdr:row>107</xdr:row>
      <xdr:rowOff>247650</xdr:rowOff>
    </xdr:to>
    <xdr:sp macro="" textlink="">
      <xdr:nvSpPr>
        <xdr:cNvPr id="19" name="Text Box 44">
          <a:extLst>
            <a:ext uri="{FF2B5EF4-FFF2-40B4-BE49-F238E27FC236}">
              <a16:creationId xmlns:a16="http://schemas.microsoft.com/office/drawing/2014/main" id="{00000000-0008-0000-0400-000023000000}"/>
            </a:ext>
          </a:extLst>
        </xdr:cNvPr>
        <xdr:cNvSpPr txBox="1">
          <a:spLocks noChangeArrowheads="1"/>
        </xdr:cNvSpPr>
      </xdr:nvSpPr>
      <xdr:spPr bwMode="auto">
        <a:xfrm>
          <a:off x="5514975" y="19669125"/>
          <a:ext cx="571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628650</xdr:colOff>
      <xdr:row>107</xdr:row>
      <xdr:rowOff>76200</xdr:rowOff>
    </xdr:from>
    <xdr:to>
      <xdr:col>3</xdr:col>
      <xdr:colOff>685800</xdr:colOff>
      <xdr:row>107</xdr:row>
      <xdr:rowOff>247650</xdr:rowOff>
    </xdr:to>
    <xdr:sp macro="" textlink="">
      <xdr:nvSpPr>
        <xdr:cNvPr id="20" name="Text Box 44">
          <a:extLst>
            <a:ext uri="{FF2B5EF4-FFF2-40B4-BE49-F238E27FC236}">
              <a16:creationId xmlns:a16="http://schemas.microsoft.com/office/drawing/2014/main" id="{00000000-0008-0000-0400-000024000000}"/>
            </a:ext>
          </a:extLst>
        </xdr:cNvPr>
        <xdr:cNvSpPr txBox="1">
          <a:spLocks noChangeArrowheads="1"/>
        </xdr:cNvSpPr>
      </xdr:nvSpPr>
      <xdr:spPr bwMode="auto">
        <a:xfrm>
          <a:off x="5514975" y="19669125"/>
          <a:ext cx="571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628650</xdr:colOff>
      <xdr:row>107</xdr:row>
      <xdr:rowOff>76200</xdr:rowOff>
    </xdr:from>
    <xdr:to>
      <xdr:col>3</xdr:col>
      <xdr:colOff>685800</xdr:colOff>
      <xdr:row>107</xdr:row>
      <xdr:rowOff>247650</xdr:rowOff>
    </xdr:to>
    <xdr:sp macro="" textlink="">
      <xdr:nvSpPr>
        <xdr:cNvPr id="21" name="Text Box 44">
          <a:extLst>
            <a:ext uri="{FF2B5EF4-FFF2-40B4-BE49-F238E27FC236}">
              <a16:creationId xmlns:a16="http://schemas.microsoft.com/office/drawing/2014/main" id="{00000000-0008-0000-0400-000025000000}"/>
            </a:ext>
          </a:extLst>
        </xdr:cNvPr>
        <xdr:cNvSpPr txBox="1">
          <a:spLocks noChangeArrowheads="1"/>
        </xdr:cNvSpPr>
      </xdr:nvSpPr>
      <xdr:spPr bwMode="auto">
        <a:xfrm>
          <a:off x="5514975" y="19669125"/>
          <a:ext cx="571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628650</xdr:colOff>
      <xdr:row>107</xdr:row>
      <xdr:rowOff>76200</xdr:rowOff>
    </xdr:from>
    <xdr:to>
      <xdr:col>3</xdr:col>
      <xdr:colOff>685800</xdr:colOff>
      <xdr:row>107</xdr:row>
      <xdr:rowOff>247650</xdr:rowOff>
    </xdr:to>
    <xdr:sp macro="" textlink="">
      <xdr:nvSpPr>
        <xdr:cNvPr id="22" name="Text Box 44">
          <a:extLst>
            <a:ext uri="{FF2B5EF4-FFF2-40B4-BE49-F238E27FC236}">
              <a16:creationId xmlns:a16="http://schemas.microsoft.com/office/drawing/2014/main" id="{00000000-0008-0000-0400-000026000000}"/>
            </a:ext>
          </a:extLst>
        </xdr:cNvPr>
        <xdr:cNvSpPr txBox="1">
          <a:spLocks noChangeArrowheads="1"/>
        </xdr:cNvSpPr>
      </xdr:nvSpPr>
      <xdr:spPr bwMode="auto">
        <a:xfrm>
          <a:off x="5514975" y="19669125"/>
          <a:ext cx="571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628650</xdr:colOff>
      <xdr:row>107</xdr:row>
      <xdr:rowOff>76200</xdr:rowOff>
    </xdr:from>
    <xdr:to>
      <xdr:col>3</xdr:col>
      <xdr:colOff>685800</xdr:colOff>
      <xdr:row>107</xdr:row>
      <xdr:rowOff>247650</xdr:rowOff>
    </xdr:to>
    <xdr:sp macro="" textlink="">
      <xdr:nvSpPr>
        <xdr:cNvPr id="23" name="Text Box 44">
          <a:extLst>
            <a:ext uri="{FF2B5EF4-FFF2-40B4-BE49-F238E27FC236}">
              <a16:creationId xmlns:a16="http://schemas.microsoft.com/office/drawing/2014/main" id="{00000000-0008-0000-0400-000027000000}"/>
            </a:ext>
          </a:extLst>
        </xdr:cNvPr>
        <xdr:cNvSpPr txBox="1">
          <a:spLocks noChangeArrowheads="1"/>
        </xdr:cNvSpPr>
      </xdr:nvSpPr>
      <xdr:spPr bwMode="auto">
        <a:xfrm>
          <a:off x="5514975" y="19669125"/>
          <a:ext cx="571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628650</xdr:colOff>
      <xdr:row>107</xdr:row>
      <xdr:rowOff>76200</xdr:rowOff>
    </xdr:from>
    <xdr:to>
      <xdr:col>3</xdr:col>
      <xdr:colOff>685800</xdr:colOff>
      <xdr:row>107</xdr:row>
      <xdr:rowOff>247650</xdr:rowOff>
    </xdr:to>
    <xdr:sp macro="" textlink="">
      <xdr:nvSpPr>
        <xdr:cNvPr id="24" name="Text Box 44">
          <a:extLst>
            <a:ext uri="{FF2B5EF4-FFF2-40B4-BE49-F238E27FC236}">
              <a16:creationId xmlns:a16="http://schemas.microsoft.com/office/drawing/2014/main" id="{00000000-0008-0000-0400-000028000000}"/>
            </a:ext>
          </a:extLst>
        </xdr:cNvPr>
        <xdr:cNvSpPr txBox="1">
          <a:spLocks noChangeArrowheads="1"/>
        </xdr:cNvSpPr>
      </xdr:nvSpPr>
      <xdr:spPr bwMode="auto">
        <a:xfrm>
          <a:off x="5514975" y="19669125"/>
          <a:ext cx="571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628650</xdr:colOff>
      <xdr:row>21</xdr:row>
      <xdr:rowOff>85725</xdr:rowOff>
    </xdr:from>
    <xdr:to>
      <xdr:col>3</xdr:col>
      <xdr:colOff>685800</xdr:colOff>
      <xdr:row>21</xdr:row>
      <xdr:rowOff>266700</xdr:rowOff>
    </xdr:to>
    <xdr:sp macro="" textlink="">
      <xdr:nvSpPr>
        <xdr:cNvPr id="2" name="Text Box 44">
          <a:extLst>
            <a:ext uri="{FF2B5EF4-FFF2-40B4-BE49-F238E27FC236}">
              <a16:creationId xmlns:a16="http://schemas.microsoft.com/office/drawing/2014/main" id="{00000000-0008-0000-0600-00000F000000}"/>
            </a:ext>
          </a:extLst>
        </xdr:cNvPr>
        <xdr:cNvSpPr txBox="1">
          <a:spLocks noChangeArrowheads="1"/>
        </xdr:cNvSpPr>
      </xdr:nvSpPr>
      <xdr:spPr bwMode="auto">
        <a:xfrm>
          <a:off x="6877050" y="6219825"/>
          <a:ext cx="5715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628650</xdr:colOff>
      <xdr:row>21</xdr:row>
      <xdr:rowOff>85725</xdr:rowOff>
    </xdr:from>
    <xdr:to>
      <xdr:col>3</xdr:col>
      <xdr:colOff>685800</xdr:colOff>
      <xdr:row>21</xdr:row>
      <xdr:rowOff>266700</xdr:rowOff>
    </xdr:to>
    <xdr:sp macro="" textlink="">
      <xdr:nvSpPr>
        <xdr:cNvPr id="3" name="Text Box 44">
          <a:extLst>
            <a:ext uri="{FF2B5EF4-FFF2-40B4-BE49-F238E27FC236}">
              <a16:creationId xmlns:a16="http://schemas.microsoft.com/office/drawing/2014/main" id="{00000000-0008-0000-0600-000010000000}"/>
            </a:ext>
          </a:extLst>
        </xdr:cNvPr>
        <xdr:cNvSpPr txBox="1">
          <a:spLocks noChangeArrowheads="1"/>
        </xdr:cNvSpPr>
      </xdr:nvSpPr>
      <xdr:spPr bwMode="auto">
        <a:xfrm>
          <a:off x="6877050" y="6219825"/>
          <a:ext cx="5715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628650</xdr:colOff>
      <xdr:row>21</xdr:row>
      <xdr:rowOff>85725</xdr:rowOff>
    </xdr:from>
    <xdr:to>
      <xdr:col>3</xdr:col>
      <xdr:colOff>685800</xdr:colOff>
      <xdr:row>21</xdr:row>
      <xdr:rowOff>266700</xdr:rowOff>
    </xdr:to>
    <xdr:sp macro="" textlink="">
      <xdr:nvSpPr>
        <xdr:cNvPr id="4" name="Text Box 44">
          <a:extLst>
            <a:ext uri="{FF2B5EF4-FFF2-40B4-BE49-F238E27FC236}">
              <a16:creationId xmlns:a16="http://schemas.microsoft.com/office/drawing/2014/main" id="{00000000-0008-0000-0600-000011000000}"/>
            </a:ext>
          </a:extLst>
        </xdr:cNvPr>
        <xdr:cNvSpPr txBox="1">
          <a:spLocks noChangeArrowheads="1"/>
        </xdr:cNvSpPr>
      </xdr:nvSpPr>
      <xdr:spPr bwMode="auto">
        <a:xfrm>
          <a:off x="6877050" y="6219825"/>
          <a:ext cx="5715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628650</xdr:colOff>
      <xdr:row>21</xdr:row>
      <xdr:rowOff>85725</xdr:rowOff>
    </xdr:from>
    <xdr:to>
      <xdr:col>3</xdr:col>
      <xdr:colOff>685800</xdr:colOff>
      <xdr:row>21</xdr:row>
      <xdr:rowOff>266700</xdr:rowOff>
    </xdr:to>
    <xdr:sp macro="" textlink="">
      <xdr:nvSpPr>
        <xdr:cNvPr id="5" name="Text Box 44">
          <a:extLst>
            <a:ext uri="{FF2B5EF4-FFF2-40B4-BE49-F238E27FC236}">
              <a16:creationId xmlns:a16="http://schemas.microsoft.com/office/drawing/2014/main" id="{00000000-0008-0000-0600-000012000000}"/>
            </a:ext>
          </a:extLst>
        </xdr:cNvPr>
        <xdr:cNvSpPr txBox="1">
          <a:spLocks noChangeArrowheads="1"/>
        </xdr:cNvSpPr>
      </xdr:nvSpPr>
      <xdr:spPr bwMode="auto">
        <a:xfrm>
          <a:off x="6877050" y="6219825"/>
          <a:ext cx="5715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628650</xdr:colOff>
      <xdr:row>21</xdr:row>
      <xdr:rowOff>85725</xdr:rowOff>
    </xdr:from>
    <xdr:to>
      <xdr:col>3</xdr:col>
      <xdr:colOff>685800</xdr:colOff>
      <xdr:row>21</xdr:row>
      <xdr:rowOff>266700</xdr:rowOff>
    </xdr:to>
    <xdr:sp macro="" textlink="">
      <xdr:nvSpPr>
        <xdr:cNvPr id="6" name="Text Box 44">
          <a:extLst>
            <a:ext uri="{FF2B5EF4-FFF2-40B4-BE49-F238E27FC236}">
              <a16:creationId xmlns:a16="http://schemas.microsoft.com/office/drawing/2014/main" id="{00000000-0008-0000-0600-000013000000}"/>
            </a:ext>
          </a:extLst>
        </xdr:cNvPr>
        <xdr:cNvSpPr txBox="1">
          <a:spLocks noChangeArrowheads="1"/>
        </xdr:cNvSpPr>
      </xdr:nvSpPr>
      <xdr:spPr bwMode="auto">
        <a:xfrm>
          <a:off x="6877050" y="6219825"/>
          <a:ext cx="5715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628650</xdr:colOff>
      <xdr:row>21</xdr:row>
      <xdr:rowOff>85725</xdr:rowOff>
    </xdr:from>
    <xdr:to>
      <xdr:col>3</xdr:col>
      <xdr:colOff>685800</xdr:colOff>
      <xdr:row>21</xdr:row>
      <xdr:rowOff>266700</xdr:rowOff>
    </xdr:to>
    <xdr:sp macro="" textlink="">
      <xdr:nvSpPr>
        <xdr:cNvPr id="7" name="Text Box 44">
          <a:extLst>
            <a:ext uri="{FF2B5EF4-FFF2-40B4-BE49-F238E27FC236}">
              <a16:creationId xmlns:a16="http://schemas.microsoft.com/office/drawing/2014/main" id="{00000000-0008-0000-0600-000014000000}"/>
            </a:ext>
          </a:extLst>
        </xdr:cNvPr>
        <xdr:cNvSpPr txBox="1">
          <a:spLocks noChangeArrowheads="1"/>
        </xdr:cNvSpPr>
      </xdr:nvSpPr>
      <xdr:spPr bwMode="auto">
        <a:xfrm>
          <a:off x="6877050" y="6219825"/>
          <a:ext cx="5715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619125</xdr:colOff>
      <xdr:row>16</xdr:row>
      <xdr:rowOff>238125</xdr:rowOff>
    </xdr:from>
    <xdr:to>
      <xdr:col>3</xdr:col>
      <xdr:colOff>695325</xdr:colOff>
      <xdr:row>17</xdr:row>
      <xdr:rowOff>0</xdr:rowOff>
    </xdr:to>
    <xdr:sp macro="" textlink="">
      <xdr:nvSpPr>
        <xdr:cNvPr id="8" name="Text Box 85">
          <a:extLst>
            <a:ext uri="{FF2B5EF4-FFF2-40B4-BE49-F238E27FC236}">
              <a16:creationId xmlns:a16="http://schemas.microsoft.com/office/drawing/2014/main" id="{00000000-0008-0000-0600-000018000000}"/>
            </a:ext>
          </a:extLst>
        </xdr:cNvPr>
        <xdr:cNvSpPr txBox="1">
          <a:spLocks noChangeArrowheads="1"/>
        </xdr:cNvSpPr>
      </xdr:nvSpPr>
      <xdr:spPr bwMode="auto">
        <a:xfrm>
          <a:off x="6867525" y="5257800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619125</xdr:colOff>
      <xdr:row>16</xdr:row>
      <xdr:rowOff>238125</xdr:rowOff>
    </xdr:from>
    <xdr:to>
      <xdr:col>3</xdr:col>
      <xdr:colOff>695325</xdr:colOff>
      <xdr:row>17</xdr:row>
      <xdr:rowOff>0</xdr:rowOff>
    </xdr:to>
    <xdr:sp macro="" textlink="">
      <xdr:nvSpPr>
        <xdr:cNvPr id="9" name="Text Box 85">
          <a:extLst>
            <a:ext uri="{FF2B5EF4-FFF2-40B4-BE49-F238E27FC236}">
              <a16:creationId xmlns:a16="http://schemas.microsoft.com/office/drawing/2014/main" id="{00000000-0008-0000-0600-000019000000}"/>
            </a:ext>
          </a:extLst>
        </xdr:cNvPr>
        <xdr:cNvSpPr txBox="1">
          <a:spLocks noChangeArrowheads="1"/>
        </xdr:cNvSpPr>
      </xdr:nvSpPr>
      <xdr:spPr bwMode="auto">
        <a:xfrm>
          <a:off x="6867525" y="5257800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628650</xdr:colOff>
      <xdr:row>15</xdr:row>
      <xdr:rowOff>76200</xdr:rowOff>
    </xdr:from>
    <xdr:to>
      <xdr:col>3</xdr:col>
      <xdr:colOff>685800</xdr:colOff>
      <xdr:row>15</xdr:row>
      <xdr:rowOff>247650</xdr:rowOff>
    </xdr:to>
    <xdr:sp macro="" textlink="">
      <xdr:nvSpPr>
        <xdr:cNvPr id="10" name="Text Box 44">
          <a:extLst>
            <a:ext uri="{FF2B5EF4-FFF2-40B4-BE49-F238E27FC236}">
              <a16:creationId xmlns:a16="http://schemas.microsoft.com/office/drawing/2014/main" id="{00000000-0008-0000-0600-00001A000000}"/>
            </a:ext>
          </a:extLst>
        </xdr:cNvPr>
        <xdr:cNvSpPr txBox="1">
          <a:spLocks noChangeArrowheads="1"/>
        </xdr:cNvSpPr>
      </xdr:nvSpPr>
      <xdr:spPr bwMode="auto">
        <a:xfrm>
          <a:off x="6877050" y="4810125"/>
          <a:ext cx="571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628650</xdr:colOff>
      <xdr:row>15</xdr:row>
      <xdr:rowOff>76200</xdr:rowOff>
    </xdr:from>
    <xdr:to>
      <xdr:col>3</xdr:col>
      <xdr:colOff>685800</xdr:colOff>
      <xdr:row>15</xdr:row>
      <xdr:rowOff>247650</xdr:rowOff>
    </xdr:to>
    <xdr:sp macro="" textlink="">
      <xdr:nvSpPr>
        <xdr:cNvPr id="11" name="Text Box 44">
          <a:extLst>
            <a:ext uri="{FF2B5EF4-FFF2-40B4-BE49-F238E27FC236}">
              <a16:creationId xmlns:a16="http://schemas.microsoft.com/office/drawing/2014/main" id="{00000000-0008-0000-0600-00001B000000}"/>
            </a:ext>
          </a:extLst>
        </xdr:cNvPr>
        <xdr:cNvSpPr txBox="1">
          <a:spLocks noChangeArrowheads="1"/>
        </xdr:cNvSpPr>
      </xdr:nvSpPr>
      <xdr:spPr bwMode="auto">
        <a:xfrm>
          <a:off x="6877050" y="4810125"/>
          <a:ext cx="571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628650</xdr:colOff>
      <xdr:row>15</xdr:row>
      <xdr:rowOff>76200</xdr:rowOff>
    </xdr:from>
    <xdr:to>
      <xdr:col>3</xdr:col>
      <xdr:colOff>685800</xdr:colOff>
      <xdr:row>15</xdr:row>
      <xdr:rowOff>247650</xdr:rowOff>
    </xdr:to>
    <xdr:sp macro="" textlink="">
      <xdr:nvSpPr>
        <xdr:cNvPr id="12" name="Text Box 44">
          <a:extLst>
            <a:ext uri="{FF2B5EF4-FFF2-40B4-BE49-F238E27FC236}">
              <a16:creationId xmlns:a16="http://schemas.microsoft.com/office/drawing/2014/main" id="{00000000-0008-0000-0600-00001C000000}"/>
            </a:ext>
          </a:extLst>
        </xdr:cNvPr>
        <xdr:cNvSpPr txBox="1">
          <a:spLocks noChangeArrowheads="1"/>
        </xdr:cNvSpPr>
      </xdr:nvSpPr>
      <xdr:spPr bwMode="auto">
        <a:xfrm>
          <a:off x="6877050" y="4810125"/>
          <a:ext cx="571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628650</xdr:colOff>
      <xdr:row>15</xdr:row>
      <xdr:rowOff>76200</xdr:rowOff>
    </xdr:from>
    <xdr:to>
      <xdr:col>3</xdr:col>
      <xdr:colOff>685800</xdr:colOff>
      <xdr:row>15</xdr:row>
      <xdr:rowOff>247650</xdr:rowOff>
    </xdr:to>
    <xdr:sp macro="" textlink="">
      <xdr:nvSpPr>
        <xdr:cNvPr id="13" name="Text Box 44">
          <a:extLst>
            <a:ext uri="{FF2B5EF4-FFF2-40B4-BE49-F238E27FC236}">
              <a16:creationId xmlns:a16="http://schemas.microsoft.com/office/drawing/2014/main" id="{00000000-0008-0000-0600-00001D000000}"/>
            </a:ext>
          </a:extLst>
        </xdr:cNvPr>
        <xdr:cNvSpPr txBox="1">
          <a:spLocks noChangeArrowheads="1"/>
        </xdr:cNvSpPr>
      </xdr:nvSpPr>
      <xdr:spPr bwMode="auto">
        <a:xfrm>
          <a:off x="6877050" y="4810125"/>
          <a:ext cx="571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628650</xdr:colOff>
      <xdr:row>15</xdr:row>
      <xdr:rowOff>76200</xdr:rowOff>
    </xdr:from>
    <xdr:to>
      <xdr:col>3</xdr:col>
      <xdr:colOff>685800</xdr:colOff>
      <xdr:row>15</xdr:row>
      <xdr:rowOff>247650</xdr:rowOff>
    </xdr:to>
    <xdr:sp macro="" textlink="">
      <xdr:nvSpPr>
        <xdr:cNvPr id="14" name="Text Box 44">
          <a:extLst>
            <a:ext uri="{FF2B5EF4-FFF2-40B4-BE49-F238E27FC236}">
              <a16:creationId xmlns:a16="http://schemas.microsoft.com/office/drawing/2014/main" id="{00000000-0008-0000-0600-00001E000000}"/>
            </a:ext>
          </a:extLst>
        </xdr:cNvPr>
        <xdr:cNvSpPr txBox="1">
          <a:spLocks noChangeArrowheads="1"/>
        </xdr:cNvSpPr>
      </xdr:nvSpPr>
      <xdr:spPr bwMode="auto">
        <a:xfrm>
          <a:off x="6877050" y="4810125"/>
          <a:ext cx="571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628650</xdr:colOff>
      <xdr:row>15</xdr:row>
      <xdr:rowOff>76200</xdr:rowOff>
    </xdr:from>
    <xdr:to>
      <xdr:col>3</xdr:col>
      <xdr:colOff>685800</xdr:colOff>
      <xdr:row>15</xdr:row>
      <xdr:rowOff>247650</xdr:rowOff>
    </xdr:to>
    <xdr:sp macro="" textlink="">
      <xdr:nvSpPr>
        <xdr:cNvPr id="15" name="Text Box 44">
          <a:extLst>
            <a:ext uri="{FF2B5EF4-FFF2-40B4-BE49-F238E27FC236}">
              <a16:creationId xmlns:a16="http://schemas.microsoft.com/office/drawing/2014/main" id="{00000000-0008-0000-0600-00001F000000}"/>
            </a:ext>
          </a:extLst>
        </xdr:cNvPr>
        <xdr:cNvSpPr txBox="1">
          <a:spLocks noChangeArrowheads="1"/>
        </xdr:cNvSpPr>
      </xdr:nvSpPr>
      <xdr:spPr bwMode="auto">
        <a:xfrm>
          <a:off x="6877050" y="4810125"/>
          <a:ext cx="571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628650</xdr:colOff>
      <xdr:row>15</xdr:row>
      <xdr:rowOff>76200</xdr:rowOff>
    </xdr:from>
    <xdr:to>
      <xdr:col>3</xdr:col>
      <xdr:colOff>685800</xdr:colOff>
      <xdr:row>15</xdr:row>
      <xdr:rowOff>247650</xdr:rowOff>
    </xdr:to>
    <xdr:sp macro="" textlink="">
      <xdr:nvSpPr>
        <xdr:cNvPr id="16" name="Text Box 44">
          <a:extLst>
            <a:ext uri="{FF2B5EF4-FFF2-40B4-BE49-F238E27FC236}">
              <a16:creationId xmlns:a16="http://schemas.microsoft.com/office/drawing/2014/main" id="{00000000-0008-0000-0600-000020000000}"/>
            </a:ext>
          </a:extLst>
        </xdr:cNvPr>
        <xdr:cNvSpPr txBox="1">
          <a:spLocks noChangeArrowheads="1"/>
        </xdr:cNvSpPr>
      </xdr:nvSpPr>
      <xdr:spPr bwMode="auto">
        <a:xfrm>
          <a:off x="6877050" y="4810125"/>
          <a:ext cx="571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628650</xdr:colOff>
      <xdr:row>15</xdr:row>
      <xdr:rowOff>76200</xdr:rowOff>
    </xdr:from>
    <xdr:to>
      <xdr:col>3</xdr:col>
      <xdr:colOff>685800</xdr:colOff>
      <xdr:row>15</xdr:row>
      <xdr:rowOff>247650</xdr:rowOff>
    </xdr:to>
    <xdr:sp macro="" textlink="">
      <xdr:nvSpPr>
        <xdr:cNvPr id="17" name="Text Box 44">
          <a:extLst>
            <a:ext uri="{FF2B5EF4-FFF2-40B4-BE49-F238E27FC236}">
              <a16:creationId xmlns:a16="http://schemas.microsoft.com/office/drawing/2014/main" id="{00000000-0008-0000-0600-000021000000}"/>
            </a:ext>
          </a:extLst>
        </xdr:cNvPr>
        <xdr:cNvSpPr txBox="1">
          <a:spLocks noChangeArrowheads="1"/>
        </xdr:cNvSpPr>
      </xdr:nvSpPr>
      <xdr:spPr bwMode="auto">
        <a:xfrm>
          <a:off x="6877050" y="4810125"/>
          <a:ext cx="571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628650</xdr:colOff>
      <xdr:row>15</xdr:row>
      <xdr:rowOff>76200</xdr:rowOff>
    </xdr:from>
    <xdr:to>
      <xdr:col>3</xdr:col>
      <xdr:colOff>685800</xdr:colOff>
      <xdr:row>15</xdr:row>
      <xdr:rowOff>247650</xdr:rowOff>
    </xdr:to>
    <xdr:sp macro="" textlink="">
      <xdr:nvSpPr>
        <xdr:cNvPr id="18" name="Text Box 44">
          <a:extLst>
            <a:ext uri="{FF2B5EF4-FFF2-40B4-BE49-F238E27FC236}">
              <a16:creationId xmlns:a16="http://schemas.microsoft.com/office/drawing/2014/main" id="{00000000-0008-0000-0600-000022000000}"/>
            </a:ext>
          </a:extLst>
        </xdr:cNvPr>
        <xdr:cNvSpPr txBox="1">
          <a:spLocks noChangeArrowheads="1"/>
        </xdr:cNvSpPr>
      </xdr:nvSpPr>
      <xdr:spPr bwMode="auto">
        <a:xfrm>
          <a:off x="6877050" y="4810125"/>
          <a:ext cx="571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628650</xdr:colOff>
      <xdr:row>23</xdr:row>
      <xdr:rowOff>85725</xdr:rowOff>
    </xdr:from>
    <xdr:to>
      <xdr:col>3</xdr:col>
      <xdr:colOff>685800</xdr:colOff>
      <xdr:row>23</xdr:row>
      <xdr:rowOff>266700</xdr:rowOff>
    </xdr:to>
    <xdr:sp macro="" textlink="">
      <xdr:nvSpPr>
        <xdr:cNvPr id="2" name="Text Box 44">
          <a:extLst>
            <a:ext uri="{FF2B5EF4-FFF2-40B4-BE49-F238E27FC236}">
              <a16:creationId xmlns:a16="http://schemas.microsoft.com/office/drawing/2014/main" id="{00000000-0008-0000-0600-00000F000000}"/>
            </a:ext>
          </a:extLst>
        </xdr:cNvPr>
        <xdr:cNvSpPr txBox="1">
          <a:spLocks noChangeArrowheads="1"/>
        </xdr:cNvSpPr>
      </xdr:nvSpPr>
      <xdr:spPr bwMode="auto">
        <a:xfrm>
          <a:off x="6029325" y="3838575"/>
          <a:ext cx="57150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628650</xdr:colOff>
      <xdr:row>23</xdr:row>
      <xdr:rowOff>85725</xdr:rowOff>
    </xdr:from>
    <xdr:to>
      <xdr:col>3</xdr:col>
      <xdr:colOff>685800</xdr:colOff>
      <xdr:row>23</xdr:row>
      <xdr:rowOff>266700</xdr:rowOff>
    </xdr:to>
    <xdr:sp macro="" textlink="">
      <xdr:nvSpPr>
        <xdr:cNvPr id="3" name="Text Box 44">
          <a:extLst>
            <a:ext uri="{FF2B5EF4-FFF2-40B4-BE49-F238E27FC236}">
              <a16:creationId xmlns:a16="http://schemas.microsoft.com/office/drawing/2014/main" id="{00000000-0008-0000-0600-000010000000}"/>
            </a:ext>
          </a:extLst>
        </xdr:cNvPr>
        <xdr:cNvSpPr txBox="1">
          <a:spLocks noChangeArrowheads="1"/>
        </xdr:cNvSpPr>
      </xdr:nvSpPr>
      <xdr:spPr bwMode="auto">
        <a:xfrm>
          <a:off x="6029325" y="3838575"/>
          <a:ext cx="57150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628650</xdr:colOff>
      <xdr:row>23</xdr:row>
      <xdr:rowOff>85725</xdr:rowOff>
    </xdr:from>
    <xdr:to>
      <xdr:col>3</xdr:col>
      <xdr:colOff>685800</xdr:colOff>
      <xdr:row>23</xdr:row>
      <xdr:rowOff>266700</xdr:rowOff>
    </xdr:to>
    <xdr:sp macro="" textlink="">
      <xdr:nvSpPr>
        <xdr:cNvPr id="4" name="Text Box 44">
          <a:extLst>
            <a:ext uri="{FF2B5EF4-FFF2-40B4-BE49-F238E27FC236}">
              <a16:creationId xmlns:a16="http://schemas.microsoft.com/office/drawing/2014/main" id="{00000000-0008-0000-0600-000011000000}"/>
            </a:ext>
          </a:extLst>
        </xdr:cNvPr>
        <xdr:cNvSpPr txBox="1">
          <a:spLocks noChangeArrowheads="1"/>
        </xdr:cNvSpPr>
      </xdr:nvSpPr>
      <xdr:spPr bwMode="auto">
        <a:xfrm>
          <a:off x="6029325" y="3838575"/>
          <a:ext cx="57150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628650</xdr:colOff>
      <xdr:row>23</xdr:row>
      <xdr:rowOff>85725</xdr:rowOff>
    </xdr:from>
    <xdr:to>
      <xdr:col>3</xdr:col>
      <xdr:colOff>685800</xdr:colOff>
      <xdr:row>23</xdr:row>
      <xdr:rowOff>266700</xdr:rowOff>
    </xdr:to>
    <xdr:sp macro="" textlink="">
      <xdr:nvSpPr>
        <xdr:cNvPr id="5" name="Text Box 44">
          <a:extLst>
            <a:ext uri="{FF2B5EF4-FFF2-40B4-BE49-F238E27FC236}">
              <a16:creationId xmlns:a16="http://schemas.microsoft.com/office/drawing/2014/main" id="{00000000-0008-0000-0600-000012000000}"/>
            </a:ext>
          </a:extLst>
        </xdr:cNvPr>
        <xdr:cNvSpPr txBox="1">
          <a:spLocks noChangeArrowheads="1"/>
        </xdr:cNvSpPr>
      </xdr:nvSpPr>
      <xdr:spPr bwMode="auto">
        <a:xfrm>
          <a:off x="6029325" y="3838575"/>
          <a:ext cx="57150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628650</xdr:colOff>
      <xdr:row>23</xdr:row>
      <xdr:rowOff>85725</xdr:rowOff>
    </xdr:from>
    <xdr:to>
      <xdr:col>3</xdr:col>
      <xdr:colOff>685800</xdr:colOff>
      <xdr:row>23</xdr:row>
      <xdr:rowOff>266700</xdr:rowOff>
    </xdr:to>
    <xdr:sp macro="" textlink="">
      <xdr:nvSpPr>
        <xdr:cNvPr id="6" name="Text Box 44">
          <a:extLst>
            <a:ext uri="{FF2B5EF4-FFF2-40B4-BE49-F238E27FC236}">
              <a16:creationId xmlns:a16="http://schemas.microsoft.com/office/drawing/2014/main" id="{00000000-0008-0000-0600-000013000000}"/>
            </a:ext>
          </a:extLst>
        </xdr:cNvPr>
        <xdr:cNvSpPr txBox="1">
          <a:spLocks noChangeArrowheads="1"/>
        </xdr:cNvSpPr>
      </xdr:nvSpPr>
      <xdr:spPr bwMode="auto">
        <a:xfrm>
          <a:off x="6029325" y="3838575"/>
          <a:ext cx="57150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628650</xdr:colOff>
      <xdr:row>23</xdr:row>
      <xdr:rowOff>85725</xdr:rowOff>
    </xdr:from>
    <xdr:to>
      <xdr:col>3</xdr:col>
      <xdr:colOff>685800</xdr:colOff>
      <xdr:row>23</xdr:row>
      <xdr:rowOff>266700</xdr:rowOff>
    </xdr:to>
    <xdr:sp macro="" textlink="">
      <xdr:nvSpPr>
        <xdr:cNvPr id="7" name="Text Box 44">
          <a:extLst>
            <a:ext uri="{FF2B5EF4-FFF2-40B4-BE49-F238E27FC236}">
              <a16:creationId xmlns:a16="http://schemas.microsoft.com/office/drawing/2014/main" id="{00000000-0008-0000-0600-000014000000}"/>
            </a:ext>
          </a:extLst>
        </xdr:cNvPr>
        <xdr:cNvSpPr txBox="1">
          <a:spLocks noChangeArrowheads="1"/>
        </xdr:cNvSpPr>
      </xdr:nvSpPr>
      <xdr:spPr bwMode="auto">
        <a:xfrm>
          <a:off x="6029325" y="3838575"/>
          <a:ext cx="57150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619125</xdr:colOff>
      <xdr:row>18</xdr:row>
      <xdr:rowOff>238125</xdr:rowOff>
    </xdr:from>
    <xdr:to>
      <xdr:col>3</xdr:col>
      <xdr:colOff>695325</xdr:colOff>
      <xdr:row>19</xdr:row>
      <xdr:rowOff>0</xdr:rowOff>
    </xdr:to>
    <xdr:sp macro="" textlink="">
      <xdr:nvSpPr>
        <xdr:cNvPr id="8" name="Text Box 85">
          <a:extLst>
            <a:ext uri="{FF2B5EF4-FFF2-40B4-BE49-F238E27FC236}">
              <a16:creationId xmlns:a16="http://schemas.microsoft.com/office/drawing/2014/main" id="{00000000-0008-0000-0600-000018000000}"/>
            </a:ext>
          </a:extLst>
        </xdr:cNvPr>
        <xdr:cNvSpPr txBox="1">
          <a:spLocks noChangeArrowheads="1"/>
        </xdr:cNvSpPr>
      </xdr:nvSpPr>
      <xdr:spPr bwMode="auto">
        <a:xfrm>
          <a:off x="6019800" y="2876550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619125</xdr:colOff>
      <xdr:row>18</xdr:row>
      <xdr:rowOff>238125</xdr:rowOff>
    </xdr:from>
    <xdr:to>
      <xdr:col>3</xdr:col>
      <xdr:colOff>695325</xdr:colOff>
      <xdr:row>19</xdr:row>
      <xdr:rowOff>0</xdr:rowOff>
    </xdr:to>
    <xdr:sp macro="" textlink="">
      <xdr:nvSpPr>
        <xdr:cNvPr id="9" name="Text Box 85">
          <a:extLst>
            <a:ext uri="{FF2B5EF4-FFF2-40B4-BE49-F238E27FC236}">
              <a16:creationId xmlns:a16="http://schemas.microsoft.com/office/drawing/2014/main" id="{00000000-0008-0000-0600-000019000000}"/>
            </a:ext>
          </a:extLst>
        </xdr:cNvPr>
        <xdr:cNvSpPr txBox="1">
          <a:spLocks noChangeArrowheads="1"/>
        </xdr:cNvSpPr>
      </xdr:nvSpPr>
      <xdr:spPr bwMode="auto">
        <a:xfrm>
          <a:off x="6019800" y="2876550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628650</xdr:colOff>
      <xdr:row>17</xdr:row>
      <xdr:rowOff>76200</xdr:rowOff>
    </xdr:from>
    <xdr:to>
      <xdr:col>3</xdr:col>
      <xdr:colOff>685800</xdr:colOff>
      <xdr:row>17</xdr:row>
      <xdr:rowOff>247650</xdr:rowOff>
    </xdr:to>
    <xdr:sp macro="" textlink="">
      <xdr:nvSpPr>
        <xdr:cNvPr id="10" name="Text Box 44">
          <a:extLst>
            <a:ext uri="{FF2B5EF4-FFF2-40B4-BE49-F238E27FC236}">
              <a16:creationId xmlns:a16="http://schemas.microsoft.com/office/drawing/2014/main" id="{00000000-0008-0000-0600-00001A000000}"/>
            </a:ext>
          </a:extLst>
        </xdr:cNvPr>
        <xdr:cNvSpPr txBox="1">
          <a:spLocks noChangeArrowheads="1"/>
        </xdr:cNvSpPr>
      </xdr:nvSpPr>
      <xdr:spPr bwMode="auto">
        <a:xfrm>
          <a:off x="6029325" y="2562225"/>
          <a:ext cx="571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628650</xdr:colOff>
      <xdr:row>17</xdr:row>
      <xdr:rowOff>76200</xdr:rowOff>
    </xdr:from>
    <xdr:to>
      <xdr:col>3</xdr:col>
      <xdr:colOff>685800</xdr:colOff>
      <xdr:row>17</xdr:row>
      <xdr:rowOff>247650</xdr:rowOff>
    </xdr:to>
    <xdr:sp macro="" textlink="">
      <xdr:nvSpPr>
        <xdr:cNvPr id="11" name="Text Box 44">
          <a:extLst>
            <a:ext uri="{FF2B5EF4-FFF2-40B4-BE49-F238E27FC236}">
              <a16:creationId xmlns:a16="http://schemas.microsoft.com/office/drawing/2014/main" id="{00000000-0008-0000-0600-00001B000000}"/>
            </a:ext>
          </a:extLst>
        </xdr:cNvPr>
        <xdr:cNvSpPr txBox="1">
          <a:spLocks noChangeArrowheads="1"/>
        </xdr:cNvSpPr>
      </xdr:nvSpPr>
      <xdr:spPr bwMode="auto">
        <a:xfrm>
          <a:off x="6029325" y="2562225"/>
          <a:ext cx="571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628650</xdr:colOff>
      <xdr:row>17</xdr:row>
      <xdr:rowOff>76200</xdr:rowOff>
    </xdr:from>
    <xdr:to>
      <xdr:col>3</xdr:col>
      <xdr:colOff>685800</xdr:colOff>
      <xdr:row>17</xdr:row>
      <xdr:rowOff>247650</xdr:rowOff>
    </xdr:to>
    <xdr:sp macro="" textlink="">
      <xdr:nvSpPr>
        <xdr:cNvPr id="12" name="Text Box 44">
          <a:extLst>
            <a:ext uri="{FF2B5EF4-FFF2-40B4-BE49-F238E27FC236}">
              <a16:creationId xmlns:a16="http://schemas.microsoft.com/office/drawing/2014/main" id="{00000000-0008-0000-0600-00001C000000}"/>
            </a:ext>
          </a:extLst>
        </xdr:cNvPr>
        <xdr:cNvSpPr txBox="1">
          <a:spLocks noChangeArrowheads="1"/>
        </xdr:cNvSpPr>
      </xdr:nvSpPr>
      <xdr:spPr bwMode="auto">
        <a:xfrm>
          <a:off x="6029325" y="2562225"/>
          <a:ext cx="571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628650</xdr:colOff>
      <xdr:row>17</xdr:row>
      <xdr:rowOff>76200</xdr:rowOff>
    </xdr:from>
    <xdr:to>
      <xdr:col>3</xdr:col>
      <xdr:colOff>685800</xdr:colOff>
      <xdr:row>17</xdr:row>
      <xdr:rowOff>247650</xdr:rowOff>
    </xdr:to>
    <xdr:sp macro="" textlink="">
      <xdr:nvSpPr>
        <xdr:cNvPr id="13" name="Text Box 44">
          <a:extLst>
            <a:ext uri="{FF2B5EF4-FFF2-40B4-BE49-F238E27FC236}">
              <a16:creationId xmlns:a16="http://schemas.microsoft.com/office/drawing/2014/main" id="{00000000-0008-0000-0600-00001D000000}"/>
            </a:ext>
          </a:extLst>
        </xdr:cNvPr>
        <xdr:cNvSpPr txBox="1">
          <a:spLocks noChangeArrowheads="1"/>
        </xdr:cNvSpPr>
      </xdr:nvSpPr>
      <xdr:spPr bwMode="auto">
        <a:xfrm>
          <a:off x="6029325" y="2562225"/>
          <a:ext cx="571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628650</xdr:colOff>
      <xdr:row>17</xdr:row>
      <xdr:rowOff>76200</xdr:rowOff>
    </xdr:from>
    <xdr:to>
      <xdr:col>3</xdr:col>
      <xdr:colOff>685800</xdr:colOff>
      <xdr:row>17</xdr:row>
      <xdr:rowOff>247650</xdr:rowOff>
    </xdr:to>
    <xdr:sp macro="" textlink="">
      <xdr:nvSpPr>
        <xdr:cNvPr id="14" name="Text Box 44">
          <a:extLst>
            <a:ext uri="{FF2B5EF4-FFF2-40B4-BE49-F238E27FC236}">
              <a16:creationId xmlns:a16="http://schemas.microsoft.com/office/drawing/2014/main" id="{00000000-0008-0000-0600-00001E000000}"/>
            </a:ext>
          </a:extLst>
        </xdr:cNvPr>
        <xdr:cNvSpPr txBox="1">
          <a:spLocks noChangeArrowheads="1"/>
        </xdr:cNvSpPr>
      </xdr:nvSpPr>
      <xdr:spPr bwMode="auto">
        <a:xfrm>
          <a:off x="6029325" y="2562225"/>
          <a:ext cx="571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628650</xdr:colOff>
      <xdr:row>17</xdr:row>
      <xdr:rowOff>76200</xdr:rowOff>
    </xdr:from>
    <xdr:to>
      <xdr:col>3</xdr:col>
      <xdr:colOff>685800</xdr:colOff>
      <xdr:row>17</xdr:row>
      <xdr:rowOff>247650</xdr:rowOff>
    </xdr:to>
    <xdr:sp macro="" textlink="">
      <xdr:nvSpPr>
        <xdr:cNvPr id="15" name="Text Box 44">
          <a:extLst>
            <a:ext uri="{FF2B5EF4-FFF2-40B4-BE49-F238E27FC236}">
              <a16:creationId xmlns:a16="http://schemas.microsoft.com/office/drawing/2014/main" id="{00000000-0008-0000-0600-00001F000000}"/>
            </a:ext>
          </a:extLst>
        </xdr:cNvPr>
        <xdr:cNvSpPr txBox="1">
          <a:spLocks noChangeArrowheads="1"/>
        </xdr:cNvSpPr>
      </xdr:nvSpPr>
      <xdr:spPr bwMode="auto">
        <a:xfrm>
          <a:off x="6029325" y="2562225"/>
          <a:ext cx="571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628650</xdr:colOff>
      <xdr:row>17</xdr:row>
      <xdr:rowOff>76200</xdr:rowOff>
    </xdr:from>
    <xdr:to>
      <xdr:col>3</xdr:col>
      <xdr:colOff>685800</xdr:colOff>
      <xdr:row>17</xdr:row>
      <xdr:rowOff>247650</xdr:rowOff>
    </xdr:to>
    <xdr:sp macro="" textlink="">
      <xdr:nvSpPr>
        <xdr:cNvPr id="16" name="Text Box 44">
          <a:extLst>
            <a:ext uri="{FF2B5EF4-FFF2-40B4-BE49-F238E27FC236}">
              <a16:creationId xmlns:a16="http://schemas.microsoft.com/office/drawing/2014/main" id="{00000000-0008-0000-0600-000020000000}"/>
            </a:ext>
          </a:extLst>
        </xdr:cNvPr>
        <xdr:cNvSpPr txBox="1">
          <a:spLocks noChangeArrowheads="1"/>
        </xdr:cNvSpPr>
      </xdr:nvSpPr>
      <xdr:spPr bwMode="auto">
        <a:xfrm>
          <a:off x="6029325" y="2562225"/>
          <a:ext cx="571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628650</xdr:colOff>
      <xdr:row>17</xdr:row>
      <xdr:rowOff>76200</xdr:rowOff>
    </xdr:from>
    <xdr:to>
      <xdr:col>3</xdr:col>
      <xdr:colOff>685800</xdr:colOff>
      <xdr:row>17</xdr:row>
      <xdr:rowOff>247650</xdr:rowOff>
    </xdr:to>
    <xdr:sp macro="" textlink="">
      <xdr:nvSpPr>
        <xdr:cNvPr id="17" name="Text Box 44">
          <a:extLst>
            <a:ext uri="{FF2B5EF4-FFF2-40B4-BE49-F238E27FC236}">
              <a16:creationId xmlns:a16="http://schemas.microsoft.com/office/drawing/2014/main" id="{00000000-0008-0000-0600-000021000000}"/>
            </a:ext>
          </a:extLst>
        </xdr:cNvPr>
        <xdr:cNvSpPr txBox="1">
          <a:spLocks noChangeArrowheads="1"/>
        </xdr:cNvSpPr>
      </xdr:nvSpPr>
      <xdr:spPr bwMode="auto">
        <a:xfrm>
          <a:off x="6029325" y="2562225"/>
          <a:ext cx="571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628650</xdr:colOff>
      <xdr:row>17</xdr:row>
      <xdr:rowOff>76200</xdr:rowOff>
    </xdr:from>
    <xdr:to>
      <xdr:col>3</xdr:col>
      <xdr:colOff>685800</xdr:colOff>
      <xdr:row>17</xdr:row>
      <xdr:rowOff>247650</xdr:rowOff>
    </xdr:to>
    <xdr:sp macro="" textlink="">
      <xdr:nvSpPr>
        <xdr:cNvPr id="18" name="Text Box 44">
          <a:extLst>
            <a:ext uri="{FF2B5EF4-FFF2-40B4-BE49-F238E27FC236}">
              <a16:creationId xmlns:a16="http://schemas.microsoft.com/office/drawing/2014/main" id="{00000000-0008-0000-0600-000022000000}"/>
            </a:ext>
          </a:extLst>
        </xdr:cNvPr>
        <xdr:cNvSpPr txBox="1">
          <a:spLocks noChangeArrowheads="1"/>
        </xdr:cNvSpPr>
      </xdr:nvSpPr>
      <xdr:spPr bwMode="auto">
        <a:xfrm>
          <a:off x="6029325" y="2562225"/>
          <a:ext cx="571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609600</xdr:colOff>
      <xdr:row>40</xdr:row>
      <xdr:rowOff>76200</xdr:rowOff>
    </xdr:from>
    <xdr:to>
      <xdr:col>3</xdr:col>
      <xdr:colOff>666750</xdr:colOff>
      <xdr:row>40</xdr:row>
      <xdr:rowOff>247650</xdr:rowOff>
    </xdr:to>
    <xdr:sp macro="" textlink="">
      <xdr:nvSpPr>
        <xdr:cNvPr id="2" name="Text Box 44">
          <a:extLst>
            <a:ext uri="{FF2B5EF4-FFF2-40B4-BE49-F238E27FC236}">
              <a16:creationId xmlns:a16="http://schemas.microsoft.com/office/drawing/2014/main" id="{00000000-0008-0000-0300-00000A000000}"/>
            </a:ext>
          </a:extLst>
        </xdr:cNvPr>
        <xdr:cNvSpPr txBox="1">
          <a:spLocks noChangeArrowheads="1"/>
        </xdr:cNvSpPr>
      </xdr:nvSpPr>
      <xdr:spPr bwMode="auto">
        <a:xfrm>
          <a:off x="5895975" y="15182850"/>
          <a:ext cx="571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609600</xdr:colOff>
      <xdr:row>40</xdr:row>
      <xdr:rowOff>76200</xdr:rowOff>
    </xdr:from>
    <xdr:to>
      <xdr:col>3</xdr:col>
      <xdr:colOff>666750</xdr:colOff>
      <xdr:row>40</xdr:row>
      <xdr:rowOff>247650</xdr:rowOff>
    </xdr:to>
    <xdr:sp macro="" textlink="">
      <xdr:nvSpPr>
        <xdr:cNvPr id="3" name="Text Box 44">
          <a:extLst>
            <a:ext uri="{FF2B5EF4-FFF2-40B4-BE49-F238E27FC236}">
              <a16:creationId xmlns:a16="http://schemas.microsoft.com/office/drawing/2014/main" id="{00000000-0008-0000-0300-00000B000000}"/>
            </a:ext>
          </a:extLst>
        </xdr:cNvPr>
        <xdr:cNvSpPr txBox="1">
          <a:spLocks noChangeArrowheads="1"/>
        </xdr:cNvSpPr>
      </xdr:nvSpPr>
      <xdr:spPr bwMode="auto">
        <a:xfrm>
          <a:off x="5895975" y="15182850"/>
          <a:ext cx="571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609600</xdr:colOff>
      <xdr:row>40</xdr:row>
      <xdr:rowOff>76200</xdr:rowOff>
    </xdr:from>
    <xdr:to>
      <xdr:col>3</xdr:col>
      <xdr:colOff>666750</xdr:colOff>
      <xdr:row>40</xdr:row>
      <xdr:rowOff>247650</xdr:rowOff>
    </xdr:to>
    <xdr:sp macro="" textlink="">
      <xdr:nvSpPr>
        <xdr:cNvPr id="4" name="Text Box 44">
          <a:extLst>
            <a:ext uri="{FF2B5EF4-FFF2-40B4-BE49-F238E27FC236}">
              <a16:creationId xmlns:a16="http://schemas.microsoft.com/office/drawing/2014/main" id="{00000000-0008-0000-0300-00000C000000}"/>
            </a:ext>
          </a:extLst>
        </xdr:cNvPr>
        <xdr:cNvSpPr txBox="1">
          <a:spLocks noChangeArrowheads="1"/>
        </xdr:cNvSpPr>
      </xdr:nvSpPr>
      <xdr:spPr bwMode="auto">
        <a:xfrm>
          <a:off x="5895975" y="15182850"/>
          <a:ext cx="571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609600</xdr:colOff>
      <xdr:row>40</xdr:row>
      <xdr:rowOff>76200</xdr:rowOff>
    </xdr:from>
    <xdr:to>
      <xdr:col>3</xdr:col>
      <xdr:colOff>666750</xdr:colOff>
      <xdr:row>40</xdr:row>
      <xdr:rowOff>247650</xdr:rowOff>
    </xdr:to>
    <xdr:sp macro="" textlink="">
      <xdr:nvSpPr>
        <xdr:cNvPr id="5" name="Text Box 44">
          <a:extLst>
            <a:ext uri="{FF2B5EF4-FFF2-40B4-BE49-F238E27FC236}">
              <a16:creationId xmlns:a16="http://schemas.microsoft.com/office/drawing/2014/main" id="{00000000-0008-0000-0300-00000D000000}"/>
            </a:ext>
          </a:extLst>
        </xdr:cNvPr>
        <xdr:cNvSpPr txBox="1">
          <a:spLocks noChangeArrowheads="1"/>
        </xdr:cNvSpPr>
      </xdr:nvSpPr>
      <xdr:spPr bwMode="auto">
        <a:xfrm>
          <a:off x="5895975" y="15182850"/>
          <a:ext cx="571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609600</xdr:colOff>
      <xdr:row>40</xdr:row>
      <xdr:rowOff>76200</xdr:rowOff>
    </xdr:from>
    <xdr:to>
      <xdr:col>3</xdr:col>
      <xdr:colOff>666750</xdr:colOff>
      <xdr:row>40</xdr:row>
      <xdr:rowOff>247650</xdr:rowOff>
    </xdr:to>
    <xdr:sp macro="" textlink="">
      <xdr:nvSpPr>
        <xdr:cNvPr id="6" name="Text Box 44">
          <a:extLst>
            <a:ext uri="{FF2B5EF4-FFF2-40B4-BE49-F238E27FC236}">
              <a16:creationId xmlns:a16="http://schemas.microsoft.com/office/drawing/2014/main" id="{00000000-0008-0000-0300-00000E000000}"/>
            </a:ext>
          </a:extLst>
        </xdr:cNvPr>
        <xdr:cNvSpPr txBox="1">
          <a:spLocks noChangeArrowheads="1"/>
        </xdr:cNvSpPr>
      </xdr:nvSpPr>
      <xdr:spPr bwMode="auto">
        <a:xfrm>
          <a:off x="5895975" y="15182850"/>
          <a:ext cx="571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609600</xdr:colOff>
      <xdr:row>40</xdr:row>
      <xdr:rowOff>76200</xdr:rowOff>
    </xdr:from>
    <xdr:to>
      <xdr:col>3</xdr:col>
      <xdr:colOff>666750</xdr:colOff>
      <xdr:row>40</xdr:row>
      <xdr:rowOff>247650</xdr:rowOff>
    </xdr:to>
    <xdr:sp macro="" textlink="">
      <xdr:nvSpPr>
        <xdr:cNvPr id="7" name="Text Box 44">
          <a:extLst>
            <a:ext uri="{FF2B5EF4-FFF2-40B4-BE49-F238E27FC236}">
              <a16:creationId xmlns:a16="http://schemas.microsoft.com/office/drawing/2014/main" id="{00000000-0008-0000-0300-00000F000000}"/>
            </a:ext>
          </a:extLst>
        </xdr:cNvPr>
        <xdr:cNvSpPr txBox="1">
          <a:spLocks noChangeArrowheads="1"/>
        </xdr:cNvSpPr>
      </xdr:nvSpPr>
      <xdr:spPr bwMode="auto">
        <a:xfrm>
          <a:off x="5895975" y="15182850"/>
          <a:ext cx="571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609600</xdr:colOff>
      <xdr:row>40</xdr:row>
      <xdr:rowOff>76200</xdr:rowOff>
    </xdr:from>
    <xdr:to>
      <xdr:col>3</xdr:col>
      <xdr:colOff>666750</xdr:colOff>
      <xdr:row>40</xdr:row>
      <xdr:rowOff>247650</xdr:rowOff>
    </xdr:to>
    <xdr:sp macro="" textlink="">
      <xdr:nvSpPr>
        <xdr:cNvPr id="8" name="Text Box 44">
          <a:extLst>
            <a:ext uri="{FF2B5EF4-FFF2-40B4-BE49-F238E27FC236}">
              <a16:creationId xmlns:a16="http://schemas.microsoft.com/office/drawing/2014/main" id="{00000000-0008-0000-0300-000010000000}"/>
            </a:ext>
          </a:extLst>
        </xdr:cNvPr>
        <xdr:cNvSpPr txBox="1">
          <a:spLocks noChangeArrowheads="1"/>
        </xdr:cNvSpPr>
      </xdr:nvSpPr>
      <xdr:spPr bwMode="auto">
        <a:xfrm>
          <a:off x="5895975" y="15182850"/>
          <a:ext cx="571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609600</xdr:colOff>
      <xdr:row>40</xdr:row>
      <xdr:rowOff>76200</xdr:rowOff>
    </xdr:from>
    <xdr:to>
      <xdr:col>3</xdr:col>
      <xdr:colOff>666750</xdr:colOff>
      <xdr:row>40</xdr:row>
      <xdr:rowOff>247650</xdr:rowOff>
    </xdr:to>
    <xdr:sp macro="" textlink="">
      <xdr:nvSpPr>
        <xdr:cNvPr id="9" name="Text Box 44">
          <a:extLst>
            <a:ext uri="{FF2B5EF4-FFF2-40B4-BE49-F238E27FC236}">
              <a16:creationId xmlns:a16="http://schemas.microsoft.com/office/drawing/2014/main" id="{00000000-0008-0000-0300-000011000000}"/>
            </a:ext>
          </a:extLst>
        </xdr:cNvPr>
        <xdr:cNvSpPr txBox="1">
          <a:spLocks noChangeArrowheads="1"/>
        </xdr:cNvSpPr>
      </xdr:nvSpPr>
      <xdr:spPr bwMode="auto">
        <a:xfrm>
          <a:off x="5895975" y="15182850"/>
          <a:ext cx="571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609600</xdr:colOff>
      <xdr:row>40</xdr:row>
      <xdr:rowOff>76200</xdr:rowOff>
    </xdr:from>
    <xdr:to>
      <xdr:col>3</xdr:col>
      <xdr:colOff>666750</xdr:colOff>
      <xdr:row>40</xdr:row>
      <xdr:rowOff>247650</xdr:rowOff>
    </xdr:to>
    <xdr:sp macro="" textlink="">
      <xdr:nvSpPr>
        <xdr:cNvPr id="10" name="Text Box 44">
          <a:extLst>
            <a:ext uri="{FF2B5EF4-FFF2-40B4-BE49-F238E27FC236}">
              <a16:creationId xmlns:a16="http://schemas.microsoft.com/office/drawing/2014/main" id="{00000000-0008-0000-0300-000012000000}"/>
            </a:ext>
          </a:extLst>
        </xdr:cNvPr>
        <xdr:cNvSpPr txBox="1">
          <a:spLocks noChangeArrowheads="1"/>
        </xdr:cNvSpPr>
      </xdr:nvSpPr>
      <xdr:spPr bwMode="auto">
        <a:xfrm>
          <a:off x="5895975" y="15182850"/>
          <a:ext cx="571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609600</xdr:colOff>
      <xdr:row>40</xdr:row>
      <xdr:rowOff>76200</xdr:rowOff>
    </xdr:from>
    <xdr:to>
      <xdr:col>3</xdr:col>
      <xdr:colOff>666750</xdr:colOff>
      <xdr:row>40</xdr:row>
      <xdr:rowOff>247650</xdr:rowOff>
    </xdr:to>
    <xdr:sp macro="" textlink="">
      <xdr:nvSpPr>
        <xdr:cNvPr id="11" name="Text Box 44">
          <a:extLst>
            <a:ext uri="{FF2B5EF4-FFF2-40B4-BE49-F238E27FC236}">
              <a16:creationId xmlns:a16="http://schemas.microsoft.com/office/drawing/2014/main" id="{00000000-0008-0000-0300-000013000000}"/>
            </a:ext>
          </a:extLst>
        </xdr:cNvPr>
        <xdr:cNvSpPr txBox="1">
          <a:spLocks noChangeArrowheads="1"/>
        </xdr:cNvSpPr>
      </xdr:nvSpPr>
      <xdr:spPr bwMode="auto">
        <a:xfrm>
          <a:off x="5895975" y="15182850"/>
          <a:ext cx="571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609600</xdr:colOff>
      <xdr:row>40</xdr:row>
      <xdr:rowOff>76200</xdr:rowOff>
    </xdr:from>
    <xdr:to>
      <xdr:col>3</xdr:col>
      <xdr:colOff>666750</xdr:colOff>
      <xdr:row>40</xdr:row>
      <xdr:rowOff>247650</xdr:rowOff>
    </xdr:to>
    <xdr:sp macro="" textlink="">
      <xdr:nvSpPr>
        <xdr:cNvPr id="12" name="Text Box 44">
          <a:extLst>
            <a:ext uri="{FF2B5EF4-FFF2-40B4-BE49-F238E27FC236}">
              <a16:creationId xmlns:a16="http://schemas.microsoft.com/office/drawing/2014/main" id="{00000000-0008-0000-0300-000014000000}"/>
            </a:ext>
          </a:extLst>
        </xdr:cNvPr>
        <xdr:cNvSpPr txBox="1">
          <a:spLocks noChangeArrowheads="1"/>
        </xdr:cNvSpPr>
      </xdr:nvSpPr>
      <xdr:spPr bwMode="auto">
        <a:xfrm>
          <a:off x="5895975" y="15182850"/>
          <a:ext cx="571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609600</xdr:colOff>
      <xdr:row>40</xdr:row>
      <xdr:rowOff>76200</xdr:rowOff>
    </xdr:from>
    <xdr:to>
      <xdr:col>3</xdr:col>
      <xdr:colOff>666750</xdr:colOff>
      <xdr:row>40</xdr:row>
      <xdr:rowOff>247650</xdr:rowOff>
    </xdr:to>
    <xdr:sp macro="" textlink="">
      <xdr:nvSpPr>
        <xdr:cNvPr id="13" name="Text Box 44">
          <a:extLst>
            <a:ext uri="{FF2B5EF4-FFF2-40B4-BE49-F238E27FC236}">
              <a16:creationId xmlns:a16="http://schemas.microsoft.com/office/drawing/2014/main" id="{00000000-0008-0000-0300-000015000000}"/>
            </a:ext>
          </a:extLst>
        </xdr:cNvPr>
        <xdr:cNvSpPr txBox="1">
          <a:spLocks noChangeArrowheads="1"/>
        </xdr:cNvSpPr>
      </xdr:nvSpPr>
      <xdr:spPr bwMode="auto">
        <a:xfrm>
          <a:off x="5895975" y="15182850"/>
          <a:ext cx="571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619125</xdr:colOff>
      <xdr:row>35</xdr:row>
      <xdr:rowOff>238125</xdr:rowOff>
    </xdr:from>
    <xdr:to>
      <xdr:col>3</xdr:col>
      <xdr:colOff>695325</xdr:colOff>
      <xdr:row>36</xdr:row>
      <xdr:rowOff>0</xdr:rowOff>
    </xdr:to>
    <xdr:sp macro="" textlink="">
      <xdr:nvSpPr>
        <xdr:cNvPr id="14" name="Text Box 85">
          <a:extLst>
            <a:ext uri="{FF2B5EF4-FFF2-40B4-BE49-F238E27FC236}">
              <a16:creationId xmlns:a16="http://schemas.microsoft.com/office/drawing/2014/main" id="{00000000-0008-0000-0300-000019000000}"/>
            </a:ext>
          </a:extLst>
        </xdr:cNvPr>
        <xdr:cNvSpPr txBox="1">
          <a:spLocks noChangeArrowheads="1"/>
        </xdr:cNvSpPr>
      </xdr:nvSpPr>
      <xdr:spPr bwMode="auto">
        <a:xfrm>
          <a:off x="5905500" y="14306550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628650</xdr:colOff>
      <xdr:row>34</xdr:row>
      <xdr:rowOff>76200</xdr:rowOff>
    </xdr:from>
    <xdr:to>
      <xdr:col>3</xdr:col>
      <xdr:colOff>685800</xdr:colOff>
      <xdr:row>34</xdr:row>
      <xdr:rowOff>247650</xdr:rowOff>
    </xdr:to>
    <xdr:sp macro="" textlink="">
      <xdr:nvSpPr>
        <xdr:cNvPr id="15" name="Text Box 44">
          <a:extLst>
            <a:ext uri="{FF2B5EF4-FFF2-40B4-BE49-F238E27FC236}">
              <a16:creationId xmlns:a16="http://schemas.microsoft.com/office/drawing/2014/main" id="{00000000-0008-0000-0300-00001B000000}"/>
            </a:ext>
          </a:extLst>
        </xdr:cNvPr>
        <xdr:cNvSpPr txBox="1">
          <a:spLocks noChangeArrowheads="1"/>
        </xdr:cNvSpPr>
      </xdr:nvSpPr>
      <xdr:spPr bwMode="auto">
        <a:xfrm>
          <a:off x="5915025" y="13992225"/>
          <a:ext cx="571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628650</xdr:colOff>
      <xdr:row>34</xdr:row>
      <xdr:rowOff>76200</xdr:rowOff>
    </xdr:from>
    <xdr:to>
      <xdr:col>3</xdr:col>
      <xdr:colOff>685800</xdr:colOff>
      <xdr:row>34</xdr:row>
      <xdr:rowOff>247650</xdr:rowOff>
    </xdr:to>
    <xdr:sp macro="" textlink="">
      <xdr:nvSpPr>
        <xdr:cNvPr id="16" name="Text Box 44">
          <a:extLst>
            <a:ext uri="{FF2B5EF4-FFF2-40B4-BE49-F238E27FC236}">
              <a16:creationId xmlns:a16="http://schemas.microsoft.com/office/drawing/2014/main" id="{00000000-0008-0000-0300-00001C000000}"/>
            </a:ext>
          </a:extLst>
        </xdr:cNvPr>
        <xdr:cNvSpPr txBox="1">
          <a:spLocks noChangeArrowheads="1"/>
        </xdr:cNvSpPr>
      </xdr:nvSpPr>
      <xdr:spPr bwMode="auto">
        <a:xfrm>
          <a:off x="5915025" y="13992225"/>
          <a:ext cx="571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628650</xdr:colOff>
      <xdr:row>34</xdr:row>
      <xdr:rowOff>76200</xdr:rowOff>
    </xdr:from>
    <xdr:to>
      <xdr:col>3</xdr:col>
      <xdr:colOff>685800</xdr:colOff>
      <xdr:row>34</xdr:row>
      <xdr:rowOff>247650</xdr:rowOff>
    </xdr:to>
    <xdr:sp macro="" textlink="">
      <xdr:nvSpPr>
        <xdr:cNvPr id="17" name="Text Box 44">
          <a:extLst>
            <a:ext uri="{FF2B5EF4-FFF2-40B4-BE49-F238E27FC236}">
              <a16:creationId xmlns:a16="http://schemas.microsoft.com/office/drawing/2014/main" id="{00000000-0008-0000-0300-00001D000000}"/>
            </a:ext>
          </a:extLst>
        </xdr:cNvPr>
        <xdr:cNvSpPr txBox="1">
          <a:spLocks noChangeArrowheads="1"/>
        </xdr:cNvSpPr>
      </xdr:nvSpPr>
      <xdr:spPr bwMode="auto">
        <a:xfrm>
          <a:off x="5915025" y="13992225"/>
          <a:ext cx="571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628650</xdr:colOff>
      <xdr:row>34</xdr:row>
      <xdr:rowOff>76200</xdr:rowOff>
    </xdr:from>
    <xdr:to>
      <xdr:col>3</xdr:col>
      <xdr:colOff>685800</xdr:colOff>
      <xdr:row>34</xdr:row>
      <xdr:rowOff>247650</xdr:rowOff>
    </xdr:to>
    <xdr:sp macro="" textlink="">
      <xdr:nvSpPr>
        <xdr:cNvPr id="18" name="Text Box 44">
          <a:extLst>
            <a:ext uri="{FF2B5EF4-FFF2-40B4-BE49-F238E27FC236}">
              <a16:creationId xmlns:a16="http://schemas.microsoft.com/office/drawing/2014/main" id="{00000000-0008-0000-0300-00001E000000}"/>
            </a:ext>
          </a:extLst>
        </xdr:cNvPr>
        <xdr:cNvSpPr txBox="1">
          <a:spLocks noChangeArrowheads="1"/>
        </xdr:cNvSpPr>
      </xdr:nvSpPr>
      <xdr:spPr bwMode="auto">
        <a:xfrm>
          <a:off x="5915025" y="13992225"/>
          <a:ext cx="571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628650</xdr:colOff>
      <xdr:row>34</xdr:row>
      <xdr:rowOff>76200</xdr:rowOff>
    </xdr:from>
    <xdr:to>
      <xdr:col>3</xdr:col>
      <xdr:colOff>685800</xdr:colOff>
      <xdr:row>34</xdr:row>
      <xdr:rowOff>247650</xdr:rowOff>
    </xdr:to>
    <xdr:sp macro="" textlink="">
      <xdr:nvSpPr>
        <xdr:cNvPr id="19" name="Text Box 44">
          <a:extLst>
            <a:ext uri="{FF2B5EF4-FFF2-40B4-BE49-F238E27FC236}">
              <a16:creationId xmlns:a16="http://schemas.microsoft.com/office/drawing/2014/main" id="{00000000-0008-0000-0300-00001F000000}"/>
            </a:ext>
          </a:extLst>
        </xdr:cNvPr>
        <xdr:cNvSpPr txBox="1">
          <a:spLocks noChangeArrowheads="1"/>
        </xdr:cNvSpPr>
      </xdr:nvSpPr>
      <xdr:spPr bwMode="auto">
        <a:xfrm>
          <a:off x="5915025" y="13992225"/>
          <a:ext cx="571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628650</xdr:colOff>
      <xdr:row>34</xdr:row>
      <xdr:rowOff>76200</xdr:rowOff>
    </xdr:from>
    <xdr:to>
      <xdr:col>3</xdr:col>
      <xdr:colOff>685800</xdr:colOff>
      <xdr:row>34</xdr:row>
      <xdr:rowOff>247650</xdr:rowOff>
    </xdr:to>
    <xdr:sp macro="" textlink="">
      <xdr:nvSpPr>
        <xdr:cNvPr id="20" name="Text Box 44">
          <a:extLst>
            <a:ext uri="{FF2B5EF4-FFF2-40B4-BE49-F238E27FC236}">
              <a16:creationId xmlns:a16="http://schemas.microsoft.com/office/drawing/2014/main" id="{00000000-0008-0000-0300-000020000000}"/>
            </a:ext>
          </a:extLst>
        </xdr:cNvPr>
        <xdr:cNvSpPr txBox="1">
          <a:spLocks noChangeArrowheads="1"/>
        </xdr:cNvSpPr>
      </xdr:nvSpPr>
      <xdr:spPr bwMode="auto">
        <a:xfrm>
          <a:off x="5915025" y="13992225"/>
          <a:ext cx="571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628650</xdr:colOff>
      <xdr:row>34</xdr:row>
      <xdr:rowOff>76200</xdr:rowOff>
    </xdr:from>
    <xdr:to>
      <xdr:col>3</xdr:col>
      <xdr:colOff>685800</xdr:colOff>
      <xdr:row>34</xdr:row>
      <xdr:rowOff>247650</xdr:rowOff>
    </xdr:to>
    <xdr:sp macro="" textlink="">
      <xdr:nvSpPr>
        <xdr:cNvPr id="21" name="Text Box 44">
          <a:extLst>
            <a:ext uri="{FF2B5EF4-FFF2-40B4-BE49-F238E27FC236}">
              <a16:creationId xmlns:a16="http://schemas.microsoft.com/office/drawing/2014/main" id="{00000000-0008-0000-0300-000021000000}"/>
            </a:ext>
          </a:extLst>
        </xdr:cNvPr>
        <xdr:cNvSpPr txBox="1">
          <a:spLocks noChangeArrowheads="1"/>
        </xdr:cNvSpPr>
      </xdr:nvSpPr>
      <xdr:spPr bwMode="auto">
        <a:xfrm>
          <a:off x="5915025" y="13992225"/>
          <a:ext cx="571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628650</xdr:colOff>
      <xdr:row>34</xdr:row>
      <xdr:rowOff>76200</xdr:rowOff>
    </xdr:from>
    <xdr:to>
      <xdr:col>3</xdr:col>
      <xdr:colOff>685800</xdr:colOff>
      <xdr:row>34</xdr:row>
      <xdr:rowOff>247650</xdr:rowOff>
    </xdr:to>
    <xdr:sp macro="" textlink="">
      <xdr:nvSpPr>
        <xdr:cNvPr id="22" name="Text Box 44">
          <a:extLst>
            <a:ext uri="{FF2B5EF4-FFF2-40B4-BE49-F238E27FC236}">
              <a16:creationId xmlns:a16="http://schemas.microsoft.com/office/drawing/2014/main" id="{00000000-0008-0000-0300-000022000000}"/>
            </a:ext>
          </a:extLst>
        </xdr:cNvPr>
        <xdr:cNvSpPr txBox="1">
          <a:spLocks noChangeArrowheads="1"/>
        </xdr:cNvSpPr>
      </xdr:nvSpPr>
      <xdr:spPr bwMode="auto">
        <a:xfrm>
          <a:off x="5915025" y="13992225"/>
          <a:ext cx="571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628650</xdr:colOff>
      <xdr:row>34</xdr:row>
      <xdr:rowOff>76200</xdr:rowOff>
    </xdr:from>
    <xdr:to>
      <xdr:col>3</xdr:col>
      <xdr:colOff>685800</xdr:colOff>
      <xdr:row>34</xdr:row>
      <xdr:rowOff>247650</xdr:rowOff>
    </xdr:to>
    <xdr:sp macro="" textlink="">
      <xdr:nvSpPr>
        <xdr:cNvPr id="23" name="Text Box 44">
          <a:extLst>
            <a:ext uri="{FF2B5EF4-FFF2-40B4-BE49-F238E27FC236}">
              <a16:creationId xmlns:a16="http://schemas.microsoft.com/office/drawing/2014/main" id="{00000000-0008-0000-0300-000023000000}"/>
            </a:ext>
          </a:extLst>
        </xdr:cNvPr>
        <xdr:cNvSpPr txBox="1">
          <a:spLocks noChangeArrowheads="1"/>
        </xdr:cNvSpPr>
      </xdr:nvSpPr>
      <xdr:spPr bwMode="auto">
        <a:xfrm>
          <a:off x="5915025" y="13992225"/>
          <a:ext cx="571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619125</xdr:colOff>
      <xdr:row>32</xdr:row>
      <xdr:rowOff>0</xdr:rowOff>
    </xdr:from>
    <xdr:to>
      <xdr:col>3</xdr:col>
      <xdr:colOff>695325</xdr:colOff>
      <xdr:row>32</xdr:row>
      <xdr:rowOff>0</xdr:rowOff>
    </xdr:to>
    <xdr:sp macro="" textlink="">
      <xdr:nvSpPr>
        <xdr:cNvPr id="2" name="Text Box 85">
          <a:extLst>
            <a:ext uri="{FF2B5EF4-FFF2-40B4-BE49-F238E27FC236}">
              <a16:creationId xmlns:a16="http://schemas.microsoft.com/office/drawing/2014/main" id="{00000000-0008-0000-0800-000006000000}"/>
            </a:ext>
          </a:extLst>
        </xdr:cNvPr>
        <xdr:cNvSpPr txBox="1">
          <a:spLocks noChangeArrowheads="1"/>
        </xdr:cNvSpPr>
      </xdr:nvSpPr>
      <xdr:spPr bwMode="auto">
        <a:xfrm>
          <a:off x="6105525" y="631507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619125</xdr:colOff>
      <xdr:row>32</xdr:row>
      <xdr:rowOff>0</xdr:rowOff>
    </xdr:from>
    <xdr:to>
      <xdr:col>3</xdr:col>
      <xdr:colOff>695325</xdr:colOff>
      <xdr:row>32</xdr:row>
      <xdr:rowOff>0</xdr:rowOff>
    </xdr:to>
    <xdr:sp macro="" textlink="">
      <xdr:nvSpPr>
        <xdr:cNvPr id="3" name="Text Box 85">
          <a:extLst>
            <a:ext uri="{FF2B5EF4-FFF2-40B4-BE49-F238E27FC236}">
              <a16:creationId xmlns:a16="http://schemas.microsoft.com/office/drawing/2014/main" id="{00000000-0008-0000-0800-000007000000}"/>
            </a:ext>
          </a:extLst>
        </xdr:cNvPr>
        <xdr:cNvSpPr txBox="1">
          <a:spLocks noChangeArrowheads="1"/>
        </xdr:cNvSpPr>
      </xdr:nvSpPr>
      <xdr:spPr bwMode="auto">
        <a:xfrm>
          <a:off x="6105525" y="631507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619125</xdr:colOff>
      <xdr:row>32</xdr:row>
      <xdr:rowOff>0</xdr:rowOff>
    </xdr:from>
    <xdr:to>
      <xdr:col>3</xdr:col>
      <xdr:colOff>695325</xdr:colOff>
      <xdr:row>32</xdr:row>
      <xdr:rowOff>0</xdr:rowOff>
    </xdr:to>
    <xdr:sp macro="" textlink="">
      <xdr:nvSpPr>
        <xdr:cNvPr id="4" name="Text Box 85">
          <a:extLst>
            <a:ext uri="{FF2B5EF4-FFF2-40B4-BE49-F238E27FC236}">
              <a16:creationId xmlns:a16="http://schemas.microsoft.com/office/drawing/2014/main" id="{00000000-0008-0000-0800-000008000000}"/>
            </a:ext>
          </a:extLst>
        </xdr:cNvPr>
        <xdr:cNvSpPr txBox="1">
          <a:spLocks noChangeArrowheads="1"/>
        </xdr:cNvSpPr>
      </xdr:nvSpPr>
      <xdr:spPr bwMode="auto">
        <a:xfrm>
          <a:off x="6105525" y="631507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628650</xdr:colOff>
      <xdr:row>29</xdr:row>
      <xdr:rowOff>76200</xdr:rowOff>
    </xdr:from>
    <xdr:to>
      <xdr:col>2</xdr:col>
      <xdr:colOff>685800</xdr:colOff>
      <xdr:row>29</xdr:row>
      <xdr:rowOff>247650</xdr:rowOff>
    </xdr:to>
    <xdr:sp macro="" textlink="">
      <xdr:nvSpPr>
        <xdr:cNvPr id="5" name="Text Box 44">
          <a:extLst>
            <a:ext uri="{FF2B5EF4-FFF2-40B4-BE49-F238E27FC236}">
              <a16:creationId xmlns:a16="http://schemas.microsoft.com/office/drawing/2014/main" id="{00000000-0008-0000-0800-00001A000000}"/>
            </a:ext>
          </a:extLst>
        </xdr:cNvPr>
        <xdr:cNvSpPr txBox="1">
          <a:spLocks noChangeArrowheads="1"/>
        </xdr:cNvSpPr>
      </xdr:nvSpPr>
      <xdr:spPr bwMode="auto">
        <a:xfrm>
          <a:off x="5353050" y="5667375"/>
          <a:ext cx="571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628650</xdr:colOff>
      <xdr:row>29</xdr:row>
      <xdr:rowOff>76200</xdr:rowOff>
    </xdr:from>
    <xdr:to>
      <xdr:col>2</xdr:col>
      <xdr:colOff>685800</xdr:colOff>
      <xdr:row>29</xdr:row>
      <xdr:rowOff>247650</xdr:rowOff>
    </xdr:to>
    <xdr:sp macro="" textlink="">
      <xdr:nvSpPr>
        <xdr:cNvPr id="6" name="Text Box 44">
          <a:extLst>
            <a:ext uri="{FF2B5EF4-FFF2-40B4-BE49-F238E27FC236}">
              <a16:creationId xmlns:a16="http://schemas.microsoft.com/office/drawing/2014/main" id="{00000000-0008-0000-0800-00001B000000}"/>
            </a:ext>
          </a:extLst>
        </xdr:cNvPr>
        <xdr:cNvSpPr txBox="1">
          <a:spLocks noChangeArrowheads="1"/>
        </xdr:cNvSpPr>
      </xdr:nvSpPr>
      <xdr:spPr bwMode="auto">
        <a:xfrm>
          <a:off x="5353050" y="5667375"/>
          <a:ext cx="571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628650</xdr:colOff>
      <xdr:row>29</xdr:row>
      <xdr:rowOff>76200</xdr:rowOff>
    </xdr:from>
    <xdr:to>
      <xdr:col>2</xdr:col>
      <xdr:colOff>685800</xdr:colOff>
      <xdr:row>29</xdr:row>
      <xdr:rowOff>247650</xdr:rowOff>
    </xdr:to>
    <xdr:sp macro="" textlink="">
      <xdr:nvSpPr>
        <xdr:cNvPr id="7" name="Text Box 44">
          <a:extLst>
            <a:ext uri="{FF2B5EF4-FFF2-40B4-BE49-F238E27FC236}">
              <a16:creationId xmlns:a16="http://schemas.microsoft.com/office/drawing/2014/main" id="{00000000-0008-0000-0800-00001C000000}"/>
            </a:ext>
          </a:extLst>
        </xdr:cNvPr>
        <xdr:cNvSpPr txBox="1">
          <a:spLocks noChangeArrowheads="1"/>
        </xdr:cNvSpPr>
      </xdr:nvSpPr>
      <xdr:spPr bwMode="auto">
        <a:xfrm>
          <a:off x="5353050" y="5667375"/>
          <a:ext cx="571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628650</xdr:colOff>
      <xdr:row>29</xdr:row>
      <xdr:rowOff>76200</xdr:rowOff>
    </xdr:from>
    <xdr:to>
      <xdr:col>2</xdr:col>
      <xdr:colOff>685800</xdr:colOff>
      <xdr:row>29</xdr:row>
      <xdr:rowOff>247650</xdr:rowOff>
    </xdr:to>
    <xdr:sp macro="" textlink="">
      <xdr:nvSpPr>
        <xdr:cNvPr id="8" name="Text Box 44">
          <a:extLst>
            <a:ext uri="{FF2B5EF4-FFF2-40B4-BE49-F238E27FC236}">
              <a16:creationId xmlns:a16="http://schemas.microsoft.com/office/drawing/2014/main" id="{00000000-0008-0000-0800-00001D000000}"/>
            </a:ext>
          </a:extLst>
        </xdr:cNvPr>
        <xdr:cNvSpPr txBox="1">
          <a:spLocks noChangeArrowheads="1"/>
        </xdr:cNvSpPr>
      </xdr:nvSpPr>
      <xdr:spPr bwMode="auto">
        <a:xfrm>
          <a:off x="5353050" y="5667375"/>
          <a:ext cx="571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628650</xdr:colOff>
      <xdr:row>29</xdr:row>
      <xdr:rowOff>76200</xdr:rowOff>
    </xdr:from>
    <xdr:to>
      <xdr:col>2</xdr:col>
      <xdr:colOff>685800</xdr:colOff>
      <xdr:row>29</xdr:row>
      <xdr:rowOff>247650</xdr:rowOff>
    </xdr:to>
    <xdr:sp macro="" textlink="">
      <xdr:nvSpPr>
        <xdr:cNvPr id="9" name="Text Box 44">
          <a:extLst>
            <a:ext uri="{FF2B5EF4-FFF2-40B4-BE49-F238E27FC236}">
              <a16:creationId xmlns:a16="http://schemas.microsoft.com/office/drawing/2014/main" id="{00000000-0008-0000-0800-00001E000000}"/>
            </a:ext>
          </a:extLst>
        </xdr:cNvPr>
        <xdr:cNvSpPr txBox="1">
          <a:spLocks noChangeArrowheads="1"/>
        </xdr:cNvSpPr>
      </xdr:nvSpPr>
      <xdr:spPr bwMode="auto">
        <a:xfrm>
          <a:off x="5353050" y="5667375"/>
          <a:ext cx="571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628650</xdr:colOff>
      <xdr:row>29</xdr:row>
      <xdr:rowOff>76200</xdr:rowOff>
    </xdr:from>
    <xdr:to>
      <xdr:col>2</xdr:col>
      <xdr:colOff>685800</xdr:colOff>
      <xdr:row>29</xdr:row>
      <xdr:rowOff>247650</xdr:rowOff>
    </xdr:to>
    <xdr:sp macro="" textlink="">
      <xdr:nvSpPr>
        <xdr:cNvPr id="10" name="Text Box 44">
          <a:extLst>
            <a:ext uri="{FF2B5EF4-FFF2-40B4-BE49-F238E27FC236}">
              <a16:creationId xmlns:a16="http://schemas.microsoft.com/office/drawing/2014/main" id="{00000000-0008-0000-0800-00001F000000}"/>
            </a:ext>
          </a:extLst>
        </xdr:cNvPr>
        <xdr:cNvSpPr txBox="1">
          <a:spLocks noChangeArrowheads="1"/>
        </xdr:cNvSpPr>
      </xdr:nvSpPr>
      <xdr:spPr bwMode="auto">
        <a:xfrm>
          <a:off x="5353050" y="5667375"/>
          <a:ext cx="571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628650</xdr:colOff>
      <xdr:row>29</xdr:row>
      <xdr:rowOff>76200</xdr:rowOff>
    </xdr:from>
    <xdr:to>
      <xdr:col>3</xdr:col>
      <xdr:colOff>685800</xdr:colOff>
      <xdr:row>29</xdr:row>
      <xdr:rowOff>247650</xdr:rowOff>
    </xdr:to>
    <xdr:sp macro="" textlink="">
      <xdr:nvSpPr>
        <xdr:cNvPr id="11" name="Text Box 44">
          <a:extLst>
            <a:ext uri="{FF2B5EF4-FFF2-40B4-BE49-F238E27FC236}">
              <a16:creationId xmlns:a16="http://schemas.microsoft.com/office/drawing/2014/main" id="{00000000-0008-0000-0800-000020000000}"/>
            </a:ext>
          </a:extLst>
        </xdr:cNvPr>
        <xdr:cNvSpPr txBox="1">
          <a:spLocks noChangeArrowheads="1"/>
        </xdr:cNvSpPr>
      </xdr:nvSpPr>
      <xdr:spPr bwMode="auto">
        <a:xfrm>
          <a:off x="6115050" y="5667375"/>
          <a:ext cx="571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628650</xdr:colOff>
      <xdr:row>29</xdr:row>
      <xdr:rowOff>76200</xdr:rowOff>
    </xdr:from>
    <xdr:to>
      <xdr:col>3</xdr:col>
      <xdr:colOff>685800</xdr:colOff>
      <xdr:row>29</xdr:row>
      <xdr:rowOff>247650</xdr:rowOff>
    </xdr:to>
    <xdr:sp macro="" textlink="">
      <xdr:nvSpPr>
        <xdr:cNvPr id="12" name="Text Box 44">
          <a:extLst>
            <a:ext uri="{FF2B5EF4-FFF2-40B4-BE49-F238E27FC236}">
              <a16:creationId xmlns:a16="http://schemas.microsoft.com/office/drawing/2014/main" id="{00000000-0008-0000-0800-000021000000}"/>
            </a:ext>
          </a:extLst>
        </xdr:cNvPr>
        <xdr:cNvSpPr txBox="1">
          <a:spLocks noChangeArrowheads="1"/>
        </xdr:cNvSpPr>
      </xdr:nvSpPr>
      <xdr:spPr bwMode="auto">
        <a:xfrm>
          <a:off x="6115050" y="5667375"/>
          <a:ext cx="571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628650</xdr:colOff>
      <xdr:row>29</xdr:row>
      <xdr:rowOff>76200</xdr:rowOff>
    </xdr:from>
    <xdr:to>
      <xdr:col>3</xdr:col>
      <xdr:colOff>685800</xdr:colOff>
      <xdr:row>29</xdr:row>
      <xdr:rowOff>247650</xdr:rowOff>
    </xdr:to>
    <xdr:sp macro="" textlink="">
      <xdr:nvSpPr>
        <xdr:cNvPr id="13" name="Text Box 44">
          <a:extLst>
            <a:ext uri="{FF2B5EF4-FFF2-40B4-BE49-F238E27FC236}">
              <a16:creationId xmlns:a16="http://schemas.microsoft.com/office/drawing/2014/main" id="{00000000-0008-0000-0800-000022000000}"/>
            </a:ext>
          </a:extLst>
        </xdr:cNvPr>
        <xdr:cNvSpPr txBox="1">
          <a:spLocks noChangeArrowheads="1"/>
        </xdr:cNvSpPr>
      </xdr:nvSpPr>
      <xdr:spPr bwMode="auto">
        <a:xfrm>
          <a:off x="6115050" y="5667375"/>
          <a:ext cx="571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628650</xdr:colOff>
      <xdr:row>29</xdr:row>
      <xdr:rowOff>76200</xdr:rowOff>
    </xdr:from>
    <xdr:to>
      <xdr:col>3</xdr:col>
      <xdr:colOff>685800</xdr:colOff>
      <xdr:row>29</xdr:row>
      <xdr:rowOff>247650</xdr:rowOff>
    </xdr:to>
    <xdr:sp macro="" textlink="">
      <xdr:nvSpPr>
        <xdr:cNvPr id="14" name="Text Box 44">
          <a:extLst>
            <a:ext uri="{FF2B5EF4-FFF2-40B4-BE49-F238E27FC236}">
              <a16:creationId xmlns:a16="http://schemas.microsoft.com/office/drawing/2014/main" id="{00000000-0008-0000-0800-000023000000}"/>
            </a:ext>
          </a:extLst>
        </xdr:cNvPr>
        <xdr:cNvSpPr txBox="1">
          <a:spLocks noChangeArrowheads="1"/>
        </xdr:cNvSpPr>
      </xdr:nvSpPr>
      <xdr:spPr bwMode="auto">
        <a:xfrm>
          <a:off x="6115050" y="5667375"/>
          <a:ext cx="571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628650</xdr:colOff>
      <xdr:row>29</xdr:row>
      <xdr:rowOff>76200</xdr:rowOff>
    </xdr:from>
    <xdr:to>
      <xdr:col>3</xdr:col>
      <xdr:colOff>685800</xdr:colOff>
      <xdr:row>29</xdr:row>
      <xdr:rowOff>247650</xdr:rowOff>
    </xdr:to>
    <xdr:sp macro="" textlink="">
      <xdr:nvSpPr>
        <xdr:cNvPr id="15" name="Text Box 44">
          <a:extLst>
            <a:ext uri="{FF2B5EF4-FFF2-40B4-BE49-F238E27FC236}">
              <a16:creationId xmlns:a16="http://schemas.microsoft.com/office/drawing/2014/main" id="{00000000-0008-0000-0800-000024000000}"/>
            </a:ext>
          </a:extLst>
        </xdr:cNvPr>
        <xdr:cNvSpPr txBox="1">
          <a:spLocks noChangeArrowheads="1"/>
        </xdr:cNvSpPr>
      </xdr:nvSpPr>
      <xdr:spPr bwMode="auto">
        <a:xfrm>
          <a:off x="6115050" y="5667375"/>
          <a:ext cx="571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628650</xdr:colOff>
      <xdr:row>29</xdr:row>
      <xdr:rowOff>76200</xdr:rowOff>
    </xdr:from>
    <xdr:to>
      <xdr:col>3</xdr:col>
      <xdr:colOff>685800</xdr:colOff>
      <xdr:row>29</xdr:row>
      <xdr:rowOff>247650</xdr:rowOff>
    </xdr:to>
    <xdr:sp macro="" textlink="">
      <xdr:nvSpPr>
        <xdr:cNvPr id="16" name="Text Box 44">
          <a:extLst>
            <a:ext uri="{FF2B5EF4-FFF2-40B4-BE49-F238E27FC236}">
              <a16:creationId xmlns:a16="http://schemas.microsoft.com/office/drawing/2014/main" id="{00000000-0008-0000-0800-000025000000}"/>
            </a:ext>
          </a:extLst>
        </xdr:cNvPr>
        <xdr:cNvSpPr txBox="1">
          <a:spLocks noChangeArrowheads="1"/>
        </xdr:cNvSpPr>
      </xdr:nvSpPr>
      <xdr:spPr bwMode="auto">
        <a:xfrm>
          <a:off x="6115050" y="5667375"/>
          <a:ext cx="571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628650</xdr:colOff>
      <xdr:row>29</xdr:row>
      <xdr:rowOff>76200</xdr:rowOff>
    </xdr:from>
    <xdr:to>
      <xdr:col>3</xdr:col>
      <xdr:colOff>685800</xdr:colOff>
      <xdr:row>29</xdr:row>
      <xdr:rowOff>247650</xdr:rowOff>
    </xdr:to>
    <xdr:sp macro="" textlink="">
      <xdr:nvSpPr>
        <xdr:cNvPr id="17" name="Text Box 44">
          <a:extLst>
            <a:ext uri="{FF2B5EF4-FFF2-40B4-BE49-F238E27FC236}">
              <a16:creationId xmlns:a16="http://schemas.microsoft.com/office/drawing/2014/main" id="{00000000-0008-0000-0800-000026000000}"/>
            </a:ext>
          </a:extLst>
        </xdr:cNvPr>
        <xdr:cNvSpPr txBox="1">
          <a:spLocks noChangeArrowheads="1"/>
        </xdr:cNvSpPr>
      </xdr:nvSpPr>
      <xdr:spPr bwMode="auto">
        <a:xfrm>
          <a:off x="6115050" y="5667375"/>
          <a:ext cx="571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628650</xdr:colOff>
      <xdr:row>29</xdr:row>
      <xdr:rowOff>76200</xdr:rowOff>
    </xdr:from>
    <xdr:to>
      <xdr:col>3</xdr:col>
      <xdr:colOff>685800</xdr:colOff>
      <xdr:row>29</xdr:row>
      <xdr:rowOff>247650</xdr:rowOff>
    </xdr:to>
    <xdr:sp macro="" textlink="">
      <xdr:nvSpPr>
        <xdr:cNvPr id="18" name="Text Box 44">
          <a:extLst>
            <a:ext uri="{FF2B5EF4-FFF2-40B4-BE49-F238E27FC236}">
              <a16:creationId xmlns:a16="http://schemas.microsoft.com/office/drawing/2014/main" id="{00000000-0008-0000-0800-000027000000}"/>
            </a:ext>
          </a:extLst>
        </xdr:cNvPr>
        <xdr:cNvSpPr txBox="1">
          <a:spLocks noChangeArrowheads="1"/>
        </xdr:cNvSpPr>
      </xdr:nvSpPr>
      <xdr:spPr bwMode="auto">
        <a:xfrm>
          <a:off x="6115050" y="5667375"/>
          <a:ext cx="571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628650</xdr:colOff>
      <xdr:row>29</xdr:row>
      <xdr:rowOff>76200</xdr:rowOff>
    </xdr:from>
    <xdr:to>
      <xdr:col>3</xdr:col>
      <xdr:colOff>685800</xdr:colOff>
      <xdr:row>29</xdr:row>
      <xdr:rowOff>247650</xdr:rowOff>
    </xdr:to>
    <xdr:sp macro="" textlink="">
      <xdr:nvSpPr>
        <xdr:cNvPr id="19" name="Text Box 44">
          <a:extLst>
            <a:ext uri="{FF2B5EF4-FFF2-40B4-BE49-F238E27FC236}">
              <a16:creationId xmlns:a16="http://schemas.microsoft.com/office/drawing/2014/main" id="{00000000-0008-0000-0800-000028000000}"/>
            </a:ext>
          </a:extLst>
        </xdr:cNvPr>
        <xdr:cNvSpPr txBox="1">
          <a:spLocks noChangeArrowheads="1"/>
        </xdr:cNvSpPr>
      </xdr:nvSpPr>
      <xdr:spPr bwMode="auto">
        <a:xfrm>
          <a:off x="6115050" y="5667375"/>
          <a:ext cx="571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628650</xdr:colOff>
      <xdr:row>29</xdr:row>
      <xdr:rowOff>76200</xdr:rowOff>
    </xdr:from>
    <xdr:to>
      <xdr:col>3</xdr:col>
      <xdr:colOff>685800</xdr:colOff>
      <xdr:row>29</xdr:row>
      <xdr:rowOff>247650</xdr:rowOff>
    </xdr:to>
    <xdr:sp macro="" textlink="">
      <xdr:nvSpPr>
        <xdr:cNvPr id="20" name="Text Box 44">
          <a:extLst>
            <a:ext uri="{FF2B5EF4-FFF2-40B4-BE49-F238E27FC236}">
              <a16:creationId xmlns:a16="http://schemas.microsoft.com/office/drawing/2014/main" id="{00000000-0008-0000-0800-000029000000}"/>
            </a:ext>
          </a:extLst>
        </xdr:cNvPr>
        <xdr:cNvSpPr txBox="1">
          <a:spLocks noChangeArrowheads="1"/>
        </xdr:cNvSpPr>
      </xdr:nvSpPr>
      <xdr:spPr bwMode="auto">
        <a:xfrm>
          <a:off x="6115050" y="5667375"/>
          <a:ext cx="571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628650</xdr:colOff>
      <xdr:row>29</xdr:row>
      <xdr:rowOff>76200</xdr:rowOff>
    </xdr:from>
    <xdr:to>
      <xdr:col>3</xdr:col>
      <xdr:colOff>685800</xdr:colOff>
      <xdr:row>29</xdr:row>
      <xdr:rowOff>247650</xdr:rowOff>
    </xdr:to>
    <xdr:sp macro="" textlink="">
      <xdr:nvSpPr>
        <xdr:cNvPr id="21" name="Text Box 44">
          <a:extLst>
            <a:ext uri="{FF2B5EF4-FFF2-40B4-BE49-F238E27FC236}">
              <a16:creationId xmlns:a16="http://schemas.microsoft.com/office/drawing/2014/main" id="{00000000-0008-0000-0800-00002A000000}"/>
            </a:ext>
          </a:extLst>
        </xdr:cNvPr>
        <xdr:cNvSpPr txBox="1">
          <a:spLocks noChangeArrowheads="1"/>
        </xdr:cNvSpPr>
      </xdr:nvSpPr>
      <xdr:spPr bwMode="auto">
        <a:xfrm>
          <a:off x="6115050" y="5667375"/>
          <a:ext cx="571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628650</xdr:colOff>
      <xdr:row>29</xdr:row>
      <xdr:rowOff>76200</xdr:rowOff>
    </xdr:from>
    <xdr:to>
      <xdr:col>3</xdr:col>
      <xdr:colOff>685800</xdr:colOff>
      <xdr:row>29</xdr:row>
      <xdr:rowOff>247650</xdr:rowOff>
    </xdr:to>
    <xdr:sp macro="" textlink="">
      <xdr:nvSpPr>
        <xdr:cNvPr id="22" name="Text Box 44">
          <a:extLst>
            <a:ext uri="{FF2B5EF4-FFF2-40B4-BE49-F238E27FC236}">
              <a16:creationId xmlns:a16="http://schemas.microsoft.com/office/drawing/2014/main" id="{00000000-0008-0000-0800-00002B000000}"/>
            </a:ext>
          </a:extLst>
        </xdr:cNvPr>
        <xdr:cNvSpPr txBox="1">
          <a:spLocks noChangeArrowheads="1"/>
        </xdr:cNvSpPr>
      </xdr:nvSpPr>
      <xdr:spPr bwMode="auto">
        <a:xfrm>
          <a:off x="6115050" y="5667375"/>
          <a:ext cx="571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552450</xdr:colOff>
      <xdr:row>25</xdr:row>
      <xdr:rowOff>180975</xdr:rowOff>
    </xdr:from>
    <xdr:to>
      <xdr:col>3</xdr:col>
      <xdr:colOff>628650</xdr:colOff>
      <xdr:row>25</xdr:row>
      <xdr:rowOff>180975</xdr:rowOff>
    </xdr:to>
    <xdr:sp macro="" textlink="">
      <xdr:nvSpPr>
        <xdr:cNvPr id="23" name="Text Box 85">
          <a:extLst>
            <a:ext uri="{FF2B5EF4-FFF2-40B4-BE49-F238E27FC236}">
              <a16:creationId xmlns:a16="http://schemas.microsoft.com/office/drawing/2014/main" id="{00000000-0008-0000-0800-00003C000000}"/>
            </a:ext>
          </a:extLst>
        </xdr:cNvPr>
        <xdr:cNvSpPr txBox="1">
          <a:spLocks noChangeArrowheads="1"/>
        </xdr:cNvSpPr>
      </xdr:nvSpPr>
      <xdr:spPr bwMode="auto">
        <a:xfrm>
          <a:off x="6038850" y="4895850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552450</xdr:colOff>
      <xdr:row>25</xdr:row>
      <xdr:rowOff>171450</xdr:rowOff>
    </xdr:from>
    <xdr:to>
      <xdr:col>3</xdr:col>
      <xdr:colOff>628650</xdr:colOff>
      <xdr:row>25</xdr:row>
      <xdr:rowOff>171450</xdr:rowOff>
    </xdr:to>
    <xdr:sp macro="" textlink="">
      <xdr:nvSpPr>
        <xdr:cNvPr id="24" name="Text Box 85">
          <a:extLst>
            <a:ext uri="{FF2B5EF4-FFF2-40B4-BE49-F238E27FC236}">
              <a16:creationId xmlns:a16="http://schemas.microsoft.com/office/drawing/2014/main" id="{00000000-0008-0000-0800-00003D000000}"/>
            </a:ext>
          </a:extLst>
        </xdr:cNvPr>
        <xdr:cNvSpPr txBox="1">
          <a:spLocks noChangeArrowheads="1"/>
        </xdr:cNvSpPr>
      </xdr:nvSpPr>
      <xdr:spPr bwMode="auto">
        <a:xfrm>
          <a:off x="6038850" y="488632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628650</xdr:colOff>
      <xdr:row>23</xdr:row>
      <xdr:rowOff>76200</xdr:rowOff>
    </xdr:from>
    <xdr:to>
      <xdr:col>3</xdr:col>
      <xdr:colOff>685800</xdr:colOff>
      <xdr:row>23</xdr:row>
      <xdr:rowOff>247650</xdr:rowOff>
    </xdr:to>
    <xdr:sp macro="" textlink="">
      <xdr:nvSpPr>
        <xdr:cNvPr id="25" name="Text Box 44">
          <a:extLst>
            <a:ext uri="{FF2B5EF4-FFF2-40B4-BE49-F238E27FC236}">
              <a16:creationId xmlns:a16="http://schemas.microsoft.com/office/drawing/2014/main" id="{00000000-0008-0000-0800-00003E000000}"/>
            </a:ext>
          </a:extLst>
        </xdr:cNvPr>
        <xdr:cNvSpPr txBox="1">
          <a:spLocks noChangeArrowheads="1"/>
        </xdr:cNvSpPr>
      </xdr:nvSpPr>
      <xdr:spPr bwMode="auto">
        <a:xfrm>
          <a:off x="6115050" y="4267200"/>
          <a:ext cx="571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628650</xdr:colOff>
      <xdr:row>23</xdr:row>
      <xdr:rowOff>76200</xdr:rowOff>
    </xdr:from>
    <xdr:to>
      <xdr:col>3</xdr:col>
      <xdr:colOff>685800</xdr:colOff>
      <xdr:row>23</xdr:row>
      <xdr:rowOff>247650</xdr:rowOff>
    </xdr:to>
    <xdr:sp macro="" textlink="">
      <xdr:nvSpPr>
        <xdr:cNvPr id="26" name="Text Box 44">
          <a:extLst>
            <a:ext uri="{FF2B5EF4-FFF2-40B4-BE49-F238E27FC236}">
              <a16:creationId xmlns:a16="http://schemas.microsoft.com/office/drawing/2014/main" id="{00000000-0008-0000-0800-00003F000000}"/>
            </a:ext>
          </a:extLst>
        </xdr:cNvPr>
        <xdr:cNvSpPr txBox="1">
          <a:spLocks noChangeArrowheads="1"/>
        </xdr:cNvSpPr>
      </xdr:nvSpPr>
      <xdr:spPr bwMode="auto">
        <a:xfrm>
          <a:off x="6115050" y="4267200"/>
          <a:ext cx="571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628650</xdr:colOff>
      <xdr:row>23</xdr:row>
      <xdr:rowOff>76200</xdr:rowOff>
    </xdr:from>
    <xdr:to>
      <xdr:col>3</xdr:col>
      <xdr:colOff>685800</xdr:colOff>
      <xdr:row>23</xdr:row>
      <xdr:rowOff>247650</xdr:rowOff>
    </xdr:to>
    <xdr:sp macro="" textlink="">
      <xdr:nvSpPr>
        <xdr:cNvPr id="27" name="Text Box 44">
          <a:extLst>
            <a:ext uri="{FF2B5EF4-FFF2-40B4-BE49-F238E27FC236}">
              <a16:creationId xmlns:a16="http://schemas.microsoft.com/office/drawing/2014/main" id="{00000000-0008-0000-0800-000040000000}"/>
            </a:ext>
          </a:extLst>
        </xdr:cNvPr>
        <xdr:cNvSpPr txBox="1">
          <a:spLocks noChangeArrowheads="1"/>
        </xdr:cNvSpPr>
      </xdr:nvSpPr>
      <xdr:spPr bwMode="auto">
        <a:xfrm>
          <a:off x="6115050" y="4267200"/>
          <a:ext cx="571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628650</xdr:colOff>
      <xdr:row>23</xdr:row>
      <xdr:rowOff>76200</xdr:rowOff>
    </xdr:from>
    <xdr:to>
      <xdr:col>3</xdr:col>
      <xdr:colOff>685800</xdr:colOff>
      <xdr:row>23</xdr:row>
      <xdr:rowOff>247650</xdr:rowOff>
    </xdr:to>
    <xdr:sp macro="" textlink="">
      <xdr:nvSpPr>
        <xdr:cNvPr id="28" name="Text Box 44">
          <a:extLst>
            <a:ext uri="{FF2B5EF4-FFF2-40B4-BE49-F238E27FC236}">
              <a16:creationId xmlns:a16="http://schemas.microsoft.com/office/drawing/2014/main" id="{00000000-0008-0000-0800-000041000000}"/>
            </a:ext>
          </a:extLst>
        </xdr:cNvPr>
        <xdr:cNvSpPr txBox="1">
          <a:spLocks noChangeArrowheads="1"/>
        </xdr:cNvSpPr>
      </xdr:nvSpPr>
      <xdr:spPr bwMode="auto">
        <a:xfrm>
          <a:off x="6115050" y="4267200"/>
          <a:ext cx="571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628650</xdr:colOff>
      <xdr:row>23</xdr:row>
      <xdr:rowOff>76200</xdr:rowOff>
    </xdr:from>
    <xdr:to>
      <xdr:col>3</xdr:col>
      <xdr:colOff>685800</xdr:colOff>
      <xdr:row>23</xdr:row>
      <xdr:rowOff>247650</xdr:rowOff>
    </xdr:to>
    <xdr:sp macro="" textlink="">
      <xdr:nvSpPr>
        <xdr:cNvPr id="29" name="Text Box 44">
          <a:extLst>
            <a:ext uri="{FF2B5EF4-FFF2-40B4-BE49-F238E27FC236}">
              <a16:creationId xmlns:a16="http://schemas.microsoft.com/office/drawing/2014/main" id="{00000000-0008-0000-0800-000042000000}"/>
            </a:ext>
          </a:extLst>
        </xdr:cNvPr>
        <xdr:cNvSpPr txBox="1">
          <a:spLocks noChangeArrowheads="1"/>
        </xdr:cNvSpPr>
      </xdr:nvSpPr>
      <xdr:spPr bwMode="auto">
        <a:xfrm>
          <a:off x="6115050" y="4267200"/>
          <a:ext cx="571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628650</xdr:colOff>
      <xdr:row>23</xdr:row>
      <xdr:rowOff>76200</xdr:rowOff>
    </xdr:from>
    <xdr:to>
      <xdr:col>3</xdr:col>
      <xdr:colOff>685800</xdr:colOff>
      <xdr:row>23</xdr:row>
      <xdr:rowOff>247650</xdr:rowOff>
    </xdr:to>
    <xdr:sp macro="" textlink="">
      <xdr:nvSpPr>
        <xdr:cNvPr id="30" name="Text Box 44">
          <a:extLst>
            <a:ext uri="{FF2B5EF4-FFF2-40B4-BE49-F238E27FC236}">
              <a16:creationId xmlns:a16="http://schemas.microsoft.com/office/drawing/2014/main" id="{00000000-0008-0000-0800-000043000000}"/>
            </a:ext>
          </a:extLst>
        </xdr:cNvPr>
        <xdr:cNvSpPr txBox="1">
          <a:spLocks noChangeArrowheads="1"/>
        </xdr:cNvSpPr>
      </xdr:nvSpPr>
      <xdr:spPr bwMode="auto">
        <a:xfrm>
          <a:off x="6115050" y="4267200"/>
          <a:ext cx="571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628650</xdr:colOff>
      <xdr:row>23</xdr:row>
      <xdr:rowOff>76200</xdr:rowOff>
    </xdr:from>
    <xdr:to>
      <xdr:col>3</xdr:col>
      <xdr:colOff>685800</xdr:colOff>
      <xdr:row>23</xdr:row>
      <xdr:rowOff>247650</xdr:rowOff>
    </xdr:to>
    <xdr:sp macro="" textlink="">
      <xdr:nvSpPr>
        <xdr:cNvPr id="31" name="Text Box 44">
          <a:extLst>
            <a:ext uri="{FF2B5EF4-FFF2-40B4-BE49-F238E27FC236}">
              <a16:creationId xmlns:a16="http://schemas.microsoft.com/office/drawing/2014/main" id="{00000000-0008-0000-0800-000044000000}"/>
            </a:ext>
          </a:extLst>
        </xdr:cNvPr>
        <xdr:cNvSpPr txBox="1">
          <a:spLocks noChangeArrowheads="1"/>
        </xdr:cNvSpPr>
      </xdr:nvSpPr>
      <xdr:spPr bwMode="auto">
        <a:xfrm>
          <a:off x="6115050" y="4267200"/>
          <a:ext cx="571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628650</xdr:colOff>
      <xdr:row>23</xdr:row>
      <xdr:rowOff>76200</xdr:rowOff>
    </xdr:from>
    <xdr:to>
      <xdr:col>3</xdr:col>
      <xdr:colOff>685800</xdr:colOff>
      <xdr:row>23</xdr:row>
      <xdr:rowOff>247650</xdr:rowOff>
    </xdr:to>
    <xdr:sp macro="" textlink="">
      <xdr:nvSpPr>
        <xdr:cNvPr id="32" name="Text Box 44">
          <a:extLst>
            <a:ext uri="{FF2B5EF4-FFF2-40B4-BE49-F238E27FC236}">
              <a16:creationId xmlns:a16="http://schemas.microsoft.com/office/drawing/2014/main" id="{00000000-0008-0000-0800-000045000000}"/>
            </a:ext>
          </a:extLst>
        </xdr:cNvPr>
        <xdr:cNvSpPr txBox="1">
          <a:spLocks noChangeArrowheads="1"/>
        </xdr:cNvSpPr>
      </xdr:nvSpPr>
      <xdr:spPr bwMode="auto">
        <a:xfrm>
          <a:off x="6115050" y="4267200"/>
          <a:ext cx="571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628650</xdr:colOff>
      <xdr:row>23</xdr:row>
      <xdr:rowOff>76200</xdr:rowOff>
    </xdr:from>
    <xdr:to>
      <xdr:col>3</xdr:col>
      <xdr:colOff>685800</xdr:colOff>
      <xdr:row>23</xdr:row>
      <xdr:rowOff>247650</xdr:rowOff>
    </xdr:to>
    <xdr:sp macro="" textlink="">
      <xdr:nvSpPr>
        <xdr:cNvPr id="33" name="Text Box 44">
          <a:extLst>
            <a:ext uri="{FF2B5EF4-FFF2-40B4-BE49-F238E27FC236}">
              <a16:creationId xmlns:a16="http://schemas.microsoft.com/office/drawing/2014/main" id="{00000000-0008-0000-0800-000046000000}"/>
            </a:ext>
          </a:extLst>
        </xdr:cNvPr>
        <xdr:cNvSpPr txBox="1">
          <a:spLocks noChangeArrowheads="1"/>
        </xdr:cNvSpPr>
      </xdr:nvSpPr>
      <xdr:spPr bwMode="auto">
        <a:xfrm>
          <a:off x="6115050" y="4267200"/>
          <a:ext cx="571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1"/>
  <sheetViews>
    <sheetView workbookViewId="0">
      <selection activeCell="D26" sqref="D26"/>
    </sheetView>
  </sheetViews>
  <sheetFormatPr baseColWidth="10" defaultRowHeight="15"/>
  <cols>
    <col min="1" max="1" width="68.7109375" style="1" customWidth="1"/>
    <col min="2" max="16384" width="11.42578125" style="1"/>
  </cols>
  <sheetData>
    <row r="1" spans="1:1">
      <c r="A1" s="268"/>
    </row>
    <row r="2" spans="1:1">
      <c r="A2" s="268"/>
    </row>
    <row r="3" spans="1:1">
      <c r="A3" s="268"/>
    </row>
    <row r="4" spans="1:1">
      <c r="A4" s="268"/>
    </row>
    <row r="5" spans="1:1">
      <c r="A5" s="268"/>
    </row>
    <row r="6" spans="1:1">
      <c r="A6" s="268"/>
    </row>
    <row r="7" spans="1:1" ht="15.75" thickBot="1"/>
    <row r="8" spans="1:1">
      <c r="A8" s="289" t="s">
        <v>687</v>
      </c>
    </row>
    <row r="9" spans="1:1" ht="15.75" thickBot="1">
      <c r="A9" s="290"/>
    </row>
    <row r="10" spans="1:1" ht="35.25" customHeight="1" thickBot="1">
      <c r="A10" s="269" t="s">
        <v>688</v>
      </c>
    </row>
    <row r="11" spans="1:1" ht="18.75">
      <c r="A11" s="270" t="s">
        <v>689</v>
      </c>
    </row>
    <row r="12" spans="1:1" ht="43.5" thickBot="1">
      <c r="A12" s="271" t="s">
        <v>690</v>
      </c>
    </row>
    <row r="13" spans="1:1" ht="17.25" thickBot="1">
      <c r="A13" s="272"/>
    </row>
    <row r="14" spans="1:1" ht="16.5" thickBot="1">
      <c r="A14" s="273" t="s">
        <v>233</v>
      </c>
    </row>
    <row r="15" spans="1:1">
      <c r="A15" s="274"/>
    </row>
    <row r="16" spans="1:1">
      <c r="A16" s="274" t="s">
        <v>691</v>
      </c>
    </row>
    <row r="17" spans="1:1">
      <c r="A17" s="274" t="s">
        <v>692</v>
      </c>
    </row>
    <row r="18" spans="1:1">
      <c r="A18" s="274" t="s">
        <v>693</v>
      </c>
    </row>
    <row r="19" spans="1:1" ht="15.75" thickBot="1">
      <c r="A19" s="275"/>
    </row>
    <row r="20" spans="1:1" ht="17.25" thickBot="1">
      <c r="A20" s="272"/>
    </row>
    <row r="21" spans="1:1" ht="16.5" thickBot="1">
      <c r="A21" s="273" t="s">
        <v>694</v>
      </c>
    </row>
    <row r="22" spans="1:1">
      <c r="A22" s="276"/>
    </row>
    <row r="23" spans="1:1">
      <c r="A23" s="274" t="s">
        <v>692</v>
      </c>
    </row>
    <row r="24" spans="1:1" ht="28.5">
      <c r="A24" s="274" t="s">
        <v>695</v>
      </c>
    </row>
    <row r="25" spans="1:1" ht="15.75" thickBot="1">
      <c r="A25" s="277"/>
    </row>
    <row r="26" spans="1:1" ht="15.75" thickBot="1">
      <c r="A26" s="278"/>
    </row>
    <row r="27" spans="1:1" ht="16.5" thickBot="1">
      <c r="A27" s="279" t="s">
        <v>234</v>
      </c>
    </row>
    <row r="28" spans="1:1" ht="30" customHeight="1">
      <c r="A28" s="291" t="s">
        <v>696</v>
      </c>
    </row>
    <row r="29" spans="1:1">
      <c r="A29" s="292"/>
    </row>
    <row r="30" spans="1:1" ht="15.75" thickBot="1">
      <c r="A30" s="293"/>
    </row>
    <row r="31" spans="1:1">
      <c r="A31" s="268"/>
    </row>
  </sheetData>
  <mergeCells count="2">
    <mergeCell ref="A8:A9"/>
    <mergeCell ref="A28:A30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4"/>
  <sheetViews>
    <sheetView topLeftCell="A16" zoomScale="130" zoomScaleNormal="130" workbookViewId="0">
      <selection activeCell="D49" sqref="D49"/>
    </sheetView>
  </sheetViews>
  <sheetFormatPr baseColWidth="10" defaultRowHeight="15"/>
  <cols>
    <col min="1" max="4" width="11.42578125" style="4"/>
    <col min="5" max="5" width="13" style="4" customWidth="1"/>
    <col min="6" max="16384" width="11.42578125" style="4"/>
  </cols>
  <sheetData>
    <row r="1" spans="1:6" ht="42" customHeight="1">
      <c r="A1" s="307" t="s">
        <v>247</v>
      </c>
      <c r="B1" s="308"/>
      <c r="C1" s="308"/>
      <c r="D1" s="308"/>
      <c r="E1" s="308"/>
      <c r="F1" s="309"/>
    </row>
    <row r="2" spans="1:6" ht="22.5" customHeight="1">
      <c r="A2" s="310" t="s">
        <v>248</v>
      </c>
      <c r="B2" s="311"/>
      <c r="C2" s="311"/>
      <c r="D2" s="311"/>
      <c r="E2" s="311"/>
      <c r="F2" s="312"/>
    </row>
    <row r="3" spans="1:6">
      <c r="A3" s="310" t="s">
        <v>250</v>
      </c>
      <c r="B3" s="311"/>
      <c r="C3" s="311"/>
      <c r="D3" s="311"/>
      <c r="E3" s="311"/>
      <c r="F3" s="312"/>
    </row>
    <row r="4" spans="1:6">
      <c r="A4" s="298" t="s">
        <v>249</v>
      </c>
      <c r="B4" s="299"/>
      <c r="C4" s="299"/>
      <c r="D4" s="299"/>
      <c r="E4" s="299"/>
      <c r="F4" s="300"/>
    </row>
    <row r="5" spans="1:6">
      <c r="A5" s="296" t="s">
        <v>253</v>
      </c>
      <c r="B5" s="297"/>
      <c r="C5" s="297"/>
      <c r="D5" s="297"/>
      <c r="E5" s="297"/>
      <c r="F5" s="232">
        <f>('BPU DGA-TT'!H97)*4</f>
        <v>0</v>
      </c>
    </row>
    <row r="6" spans="1:6">
      <c r="A6" s="296" t="s">
        <v>235</v>
      </c>
      <c r="B6" s="297"/>
      <c r="C6" s="297"/>
      <c r="D6" s="297"/>
      <c r="E6" s="297"/>
      <c r="F6" s="232">
        <f>'BPU DGA-TT'!H191</f>
        <v>0</v>
      </c>
    </row>
    <row r="7" spans="1:6">
      <c r="A7" s="296" t="s">
        <v>553</v>
      </c>
      <c r="B7" s="297"/>
      <c r="C7" s="297"/>
      <c r="D7" s="297"/>
      <c r="E7" s="297"/>
      <c r="F7" s="232">
        <f>'BPU DGA-TT'!F197</f>
        <v>0</v>
      </c>
    </row>
    <row r="8" spans="1:6">
      <c r="A8" s="294" t="s">
        <v>554</v>
      </c>
      <c r="B8" s="295"/>
      <c r="C8" s="295"/>
      <c r="D8" s="295"/>
      <c r="E8" s="295"/>
      <c r="F8" s="232">
        <f>('BPU DGA-TT'!F203)*4</f>
        <v>0</v>
      </c>
    </row>
    <row r="9" spans="1:6" ht="15.75" customHeight="1">
      <c r="A9" s="298" t="s">
        <v>256</v>
      </c>
      <c r="B9" s="299"/>
      <c r="C9" s="299"/>
      <c r="D9" s="299"/>
      <c r="E9" s="299"/>
      <c r="F9" s="300"/>
    </row>
    <row r="10" spans="1:6">
      <c r="A10" s="296" t="s">
        <v>555</v>
      </c>
      <c r="B10" s="297"/>
      <c r="C10" s="297"/>
      <c r="D10" s="297"/>
      <c r="E10" s="297"/>
      <c r="F10" s="232">
        <f>('BPU BA 702'!J59)*4</f>
        <v>0</v>
      </c>
    </row>
    <row r="11" spans="1:6">
      <c r="A11" s="296" t="s">
        <v>235</v>
      </c>
      <c r="B11" s="297"/>
      <c r="C11" s="297"/>
      <c r="D11" s="297"/>
      <c r="E11" s="297"/>
      <c r="F11" s="232">
        <f>'BPU BA 702'!J104</f>
        <v>0</v>
      </c>
    </row>
    <row r="12" spans="1:6">
      <c r="A12" s="296" t="s">
        <v>553</v>
      </c>
      <c r="B12" s="297"/>
      <c r="C12" s="297"/>
      <c r="D12" s="297"/>
      <c r="E12" s="297"/>
      <c r="F12" s="232">
        <f>'BPU BA 702'!F111</f>
        <v>0</v>
      </c>
    </row>
    <row r="13" spans="1:6">
      <c r="A13" s="294" t="s">
        <v>554</v>
      </c>
      <c r="B13" s="295"/>
      <c r="C13" s="295"/>
      <c r="D13" s="295"/>
      <c r="E13" s="295"/>
      <c r="F13" s="232">
        <f>('BPU BA 702'!F117)*4</f>
        <v>0</v>
      </c>
    </row>
    <row r="14" spans="1:6" ht="15" customHeight="1">
      <c r="A14" s="298" t="s">
        <v>252</v>
      </c>
      <c r="B14" s="299"/>
      <c r="C14" s="299"/>
      <c r="D14" s="299"/>
      <c r="E14" s="299"/>
      <c r="F14" s="300"/>
    </row>
    <row r="15" spans="1:6">
      <c r="A15" s="296" t="s">
        <v>253</v>
      </c>
      <c r="B15" s="297"/>
      <c r="C15" s="297"/>
      <c r="D15" s="297"/>
      <c r="E15" s="297"/>
      <c r="F15" s="232">
        <f>('BPU EPMu'!J8)*4</f>
        <v>0</v>
      </c>
    </row>
    <row r="16" spans="1:6">
      <c r="A16" s="296" t="s">
        <v>235</v>
      </c>
      <c r="B16" s="297"/>
      <c r="C16" s="297"/>
      <c r="D16" s="297"/>
      <c r="E16" s="297"/>
      <c r="F16" s="232">
        <f>'BPU EPMu'!J13</f>
        <v>0</v>
      </c>
    </row>
    <row r="17" spans="1:6">
      <c r="A17" s="296" t="s">
        <v>254</v>
      </c>
      <c r="B17" s="297"/>
      <c r="C17" s="297"/>
      <c r="D17" s="297"/>
      <c r="E17" s="297"/>
      <c r="F17" s="232">
        <f>'BPU EPMu'!F19</f>
        <v>0</v>
      </c>
    </row>
    <row r="18" spans="1:6">
      <c r="A18" s="296" t="s">
        <v>255</v>
      </c>
      <c r="B18" s="297"/>
      <c r="C18" s="297"/>
      <c r="D18" s="297"/>
      <c r="E18" s="297"/>
      <c r="F18" s="232">
        <f>('BPU EPMu'!F25)*4</f>
        <v>0</v>
      </c>
    </row>
    <row r="19" spans="1:6" ht="15" customHeight="1">
      <c r="A19" s="298" t="s">
        <v>257</v>
      </c>
      <c r="B19" s="299"/>
      <c r="C19" s="299"/>
      <c r="D19" s="299"/>
      <c r="E19" s="299"/>
      <c r="F19" s="300"/>
    </row>
    <row r="20" spans="1:6">
      <c r="A20" s="296" t="s">
        <v>253</v>
      </c>
      <c r="B20" s="297"/>
      <c r="C20" s="297"/>
      <c r="D20" s="297"/>
      <c r="E20" s="297"/>
      <c r="F20" s="232">
        <f>('BPU Henrichemont'!J9)*4</f>
        <v>0</v>
      </c>
    </row>
    <row r="21" spans="1:6">
      <c r="A21" s="296" t="s">
        <v>235</v>
      </c>
      <c r="B21" s="297"/>
      <c r="C21" s="297"/>
      <c r="D21" s="297"/>
      <c r="E21" s="297"/>
      <c r="F21" s="232">
        <f>'BPU Henrichemont'!J15</f>
        <v>0</v>
      </c>
    </row>
    <row r="22" spans="1:6">
      <c r="A22" s="296" t="s">
        <v>254</v>
      </c>
      <c r="B22" s="297"/>
      <c r="C22" s="297"/>
      <c r="D22" s="297"/>
      <c r="E22" s="297"/>
      <c r="F22" s="232">
        <f>'BPU Henrichemont'!F21</f>
        <v>0</v>
      </c>
    </row>
    <row r="23" spans="1:6">
      <c r="A23" s="296" t="s">
        <v>255</v>
      </c>
      <c r="B23" s="297"/>
      <c r="C23" s="297"/>
      <c r="D23" s="297"/>
      <c r="E23" s="297"/>
      <c r="F23" s="232">
        <f>('BPU Henrichemont'!F27)*4</f>
        <v>0</v>
      </c>
    </row>
    <row r="24" spans="1:6" ht="15.75" customHeight="1">
      <c r="A24" s="298" t="s">
        <v>251</v>
      </c>
      <c r="B24" s="299"/>
      <c r="C24" s="299"/>
      <c r="D24" s="299"/>
      <c r="E24" s="299"/>
      <c r="F24" s="300"/>
    </row>
    <row r="25" spans="1:6">
      <c r="A25" s="296" t="s">
        <v>555</v>
      </c>
      <c r="B25" s="297"/>
      <c r="C25" s="297"/>
      <c r="D25" s="297"/>
      <c r="E25" s="297"/>
      <c r="F25" s="232">
        <f>('BPU EMB'!J17)*4</f>
        <v>0</v>
      </c>
    </row>
    <row r="26" spans="1:6">
      <c r="A26" s="296" t="s">
        <v>235</v>
      </c>
      <c r="B26" s="297"/>
      <c r="C26" s="297"/>
      <c r="D26" s="297"/>
      <c r="E26" s="297"/>
      <c r="F26" s="232">
        <f>'BPU EMB'!J32</f>
        <v>0</v>
      </c>
    </row>
    <row r="27" spans="1:6">
      <c r="A27" s="296" t="s">
        <v>553</v>
      </c>
      <c r="B27" s="297"/>
      <c r="C27" s="297"/>
      <c r="D27" s="297"/>
      <c r="E27" s="297"/>
      <c r="F27" s="232">
        <f>'BPU EMB'!F38</f>
        <v>0</v>
      </c>
    </row>
    <row r="28" spans="1:6">
      <c r="A28" s="296" t="s">
        <v>255</v>
      </c>
      <c r="B28" s="297"/>
      <c r="C28" s="297"/>
      <c r="D28" s="297"/>
      <c r="E28" s="297"/>
      <c r="F28" s="232">
        <f>('BPU EMB'!F44)*4</f>
        <v>0</v>
      </c>
    </row>
    <row r="29" spans="1:6" ht="15.75" customHeight="1">
      <c r="A29" s="298" t="s">
        <v>125</v>
      </c>
      <c r="B29" s="299"/>
      <c r="C29" s="299"/>
      <c r="D29" s="299"/>
      <c r="E29" s="299"/>
      <c r="F29" s="300"/>
    </row>
    <row r="30" spans="1:6">
      <c r="A30" s="296" t="s">
        <v>555</v>
      </c>
      <c r="B30" s="297"/>
      <c r="C30" s="297"/>
      <c r="D30" s="297"/>
      <c r="E30" s="297"/>
      <c r="F30" s="232">
        <f>('BPU ROSNAY'!J12)*4</f>
        <v>0</v>
      </c>
    </row>
    <row r="31" spans="1:6">
      <c r="A31" s="305" t="s">
        <v>235</v>
      </c>
      <c r="B31" s="306"/>
      <c r="C31" s="306"/>
      <c r="D31" s="306"/>
      <c r="E31" s="306"/>
      <c r="F31" s="232">
        <f>'BPU ROSNAY'!J21</f>
        <v>0</v>
      </c>
    </row>
    <row r="32" spans="1:6">
      <c r="A32" s="296" t="s">
        <v>553</v>
      </c>
      <c r="B32" s="297"/>
      <c r="C32" s="297"/>
      <c r="D32" s="297"/>
      <c r="E32" s="297"/>
      <c r="F32" s="232">
        <f>'BPU ROSNAY'!F27</f>
        <v>0</v>
      </c>
    </row>
    <row r="33" spans="1:6">
      <c r="A33" s="296" t="s">
        <v>255</v>
      </c>
      <c r="B33" s="297"/>
      <c r="C33" s="297"/>
      <c r="D33" s="297"/>
      <c r="E33" s="297"/>
      <c r="F33" s="232">
        <f>('BPU ROSNAY'!F33)*4</f>
        <v>0</v>
      </c>
    </row>
    <row r="34" spans="1:6">
      <c r="A34" s="298" t="s">
        <v>139</v>
      </c>
      <c r="B34" s="299"/>
      <c r="C34" s="299"/>
      <c r="D34" s="299"/>
      <c r="E34" s="299"/>
      <c r="F34" s="300"/>
    </row>
    <row r="35" spans="1:6" ht="15" customHeight="1">
      <c r="A35" s="305" t="s">
        <v>258</v>
      </c>
      <c r="B35" s="306"/>
      <c r="C35" s="306"/>
      <c r="D35" s="306"/>
      <c r="E35" s="306"/>
      <c r="F35" s="288">
        <f>'BPU tous sites'!I45</f>
        <v>0</v>
      </c>
    </row>
    <row r="36" spans="1:6" ht="15" customHeight="1">
      <c r="A36" s="305" t="s">
        <v>259</v>
      </c>
      <c r="B36" s="306"/>
      <c r="C36" s="306"/>
      <c r="D36" s="306"/>
      <c r="E36" s="306"/>
      <c r="F36" s="232">
        <f>'BPU tous sites'!K50</f>
        <v>0</v>
      </c>
    </row>
    <row r="37" spans="1:6">
      <c r="A37" s="298" t="s">
        <v>236</v>
      </c>
      <c r="B37" s="299"/>
      <c r="C37" s="299"/>
      <c r="D37" s="299"/>
      <c r="E37" s="299"/>
      <c r="F37" s="300"/>
    </row>
    <row r="38" spans="1:6" s="5" customFormat="1">
      <c r="A38" s="301" t="s">
        <v>253</v>
      </c>
      <c r="B38" s="302"/>
      <c r="C38" s="302"/>
      <c r="D38" s="302"/>
      <c r="E38" s="302"/>
      <c r="F38" s="232">
        <f>SUM(F5+F10+F15+F20+F25+F30)</f>
        <v>0</v>
      </c>
    </row>
    <row r="39" spans="1:6" s="5" customFormat="1">
      <c r="A39" s="301" t="s">
        <v>235</v>
      </c>
      <c r="B39" s="302"/>
      <c r="C39" s="302"/>
      <c r="D39" s="302"/>
      <c r="E39" s="302"/>
      <c r="F39" s="232">
        <f>SUM(F6+F11+F16+F21+F26+F31)</f>
        <v>0</v>
      </c>
    </row>
    <row r="40" spans="1:6" s="5" customFormat="1">
      <c r="A40" s="301" t="s">
        <v>553</v>
      </c>
      <c r="B40" s="302"/>
      <c r="C40" s="302"/>
      <c r="D40" s="302"/>
      <c r="E40" s="302"/>
      <c r="F40" s="232">
        <f>SUM(F7+F12+F17+F22+F27+F32)</f>
        <v>0</v>
      </c>
    </row>
    <row r="41" spans="1:6">
      <c r="A41" s="296" t="s">
        <v>255</v>
      </c>
      <c r="B41" s="297"/>
      <c r="C41" s="297"/>
      <c r="D41" s="297"/>
      <c r="E41" s="297"/>
      <c r="F41" s="232">
        <f>SUM(F8+F13+F18+F23+F28+F36+F33)</f>
        <v>0</v>
      </c>
    </row>
    <row r="42" spans="1:6" s="5" customFormat="1">
      <c r="A42" s="301" t="s">
        <v>237</v>
      </c>
      <c r="B42" s="302"/>
      <c r="C42" s="302"/>
      <c r="D42" s="302"/>
      <c r="E42" s="302"/>
      <c r="F42" s="232">
        <f>SUM(F38:F41)</f>
        <v>0</v>
      </c>
    </row>
    <row r="43" spans="1:6" s="5" customFormat="1">
      <c r="A43" s="301" t="s">
        <v>238</v>
      </c>
      <c r="B43" s="302"/>
      <c r="C43" s="302"/>
      <c r="D43" s="302"/>
      <c r="E43" s="302"/>
      <c r="F43" s="232">
        <f>F42*0.2</f>
        <v>0</v>
      </c>
    </row>
    <row r="44" spans="1:6" s="5" customFormat="1" ht="15.75" thickBot="1">
      <c r="A44" s="303" t="s">
        <v>239</v>
      </c>
      <c r="B44" s="304"/>
      <c r="C44" s="304"/>
      <c r="D44" s="304"/>
      <c r="E44" s="304"/>
      <c r="F44" s="232">
        <f>F42+F43</f>
        <v>0</v>
      </c>
    </row>
  </sheetData>
  <mergeCells count="44">
    <mergeCell ref="A7:E7"/>
    <mergeCell ref="A5:E5"/>
    <mergeCell ref="A6:E6"/>
    <mergeCell ref="A1:F1"/>
    <mergeCell ref="A2:F2"/>
    <mergeCell ref="A3:F3"/>
    <mergeCell ref="A4:F4"/>
    <mergeCell ref="A33:E33"/>
    <mergeCell ref="A41:E41"/>
    <mergeCell ref="A9:F9"/>
    <mergeCell ref="A10:E10"/>
    <mergeCell ref="A11:E11"/>
    <mergeCell ref="A12:E12"/>
    <mergeCell ref="A14:F14"/>
    <mergeCell ref="A32:E32"/>
    <mergeCell ref="A29:F29"/>
    <mergeCell ref="A30:E30"/>
    <mergeCell ref="A31:E31"/>
    <mergeCell ref="A24:F24"/>
    <mergeCell ref="A25:E25"/>
    <mergeCell ref="A26:E26"/>
    <mergeCell ref="A27:E27"/>
    <mergeCell ref="A23:E23"/>
    <mergeCell ref="A40:E40"/>
    <mergeCell ref="A42:E42"/>
    <mergeCell ref="A43:E43"/>
    <mergeCell ref="A44:E44"/>
    <mergeCell ref="A34:F34"/>
    <mergeCell ref="A35:E35"/>
    <mergeCell ref="A36:E36"/>
    <mergeCell ref="A37:F37"/>
    <mergeCell ref="A38:E38"/>
    <mergeCell ref="A39:E39"/>
    <mergeCell ref="A8:E8"/>
    <mergeCell ref="A13:E13"/>
    <mergeCell ref="A16:E16"/>
    <mergeCell ref="A21:E21"/>
    <mergeCell ref="A28:E28"/>
    <mergeCell ref="A15:E15"/>
    <mergeCell ref="A17:E17"/>
    <mergeCell ref="A18:E18"/>
    <mergeCell ref="A19:F19"/>
    <mergeCell ref="A20:E20"/>
    <mergeCell ref="A22:E2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04"/>
  <sheetViews>
    <sheetView topLeftCell="A178" workbookViewId="0">
      <selection activeCell="B202" sqref="B202"/>
    </sheetView>
  </sheetViews>
  <sheetFormatPr baseColWidth="10" defaultRowHeight="15"/>
  <cols>
    <col min="1" max="1" width="14.5703125" style="2" bestFit="1" customWidth="1"/>
    <col min="2" max="2" width="22.85546875" style="2" customWidth="1"/>
    <col min="3" max="3" width="27.42578125" style="2" bestFit="1" customWidth="1"/>
    <col min="4" max="4" width="23.28515625" style="2" bestFit="1" customWidth="1"/>
    <col min="5" max="5" width="21" style="2" bestFit="1" customWidth="1"/>
    <col min="6" max="6" width="46.7109375" style="2" bestFit="1" customWidth="1"/>
    <col min="7" max="8" width="11.42578125" style="2"/>
    <col min="9" max="11" width="24.42578125" style="2" bestFit="1" customWidth="1"/>
    <col min="12" max="16384" width="11.42578125" style="2"/>
  </cols>
  <sheetData>
    <row r="1" spans="1:9" ht="33" customHeight="1" thickBot="1">
      <c r="A1" s="317" t="s">
        <v>260</v>
      </c>
      <c r="B1" s="318"/>
      <c r="C1" s="318"/>
      <c r="D1" s="318"/>
      <c r="E1" s="318"/>
      <c r="F1" s="318"/>
      <c r="G1" s="318"/>
      <c r="H1" s="318"/>
    </row>
    <row r="2" spans="1:9" ht="15.75" thickBot="1">
      <c r="A2" s="42" t="s">
        <v>243</v>
      </c>
      <c r="B2" s="319"/>
      <c r="C2" s="320"/>
      <c r="D2" s="320"/>
      <c r="E2" s="320"/>
      <c r="F2" s="320"/>
      <c r="G2" s="320"/>
      <c r="H2" s="320"/>
    </row>
    <row r="3" spans="1:9" ht="15.75" thickBot="1"/>
    <row r="4" spans="1:9" ht="30.75" customHeight="1" thickBot="1">
      <c r="A4" s="321" t="s">
        <v>335</v>
      </c>
      <c r="B4" s="322"/>
      <c r="C4" s="322"/>
      <c r="D4" s="322"/>
      <c r="E4" s="322"/>
      <c r="F4" s="322"/>
      <c r="G4" s="322"/>
      <c r="H4" s="322"/>
    </row>
    <row r="5" spans="1:9" ht="45.75" thickBot="1">
      <c r="A5" s="43" t="s">
        <v>334</v>
      </c>
      <c r="B5" s="46" t="s">
        <v>6</v>
      </c>
      <c r="C5" s="46" t="s">
        <v>7</v>
      </c>
      <c r="D5" s="46" t="s">
        <v>8</v>
      </c>
      <c r="E5" s="46" t="s">
        <v>9</v>
      </c>
      <c r="F5" s="46" t="s">
        <v>10</v>
      </c>
      <c r="G5" s="47" t="s">
        <v>11</v>
      </c>
      <c r="H5" s="48" t="s">
        <v>12</v>
      </c>
    </row>
    <row r="6" spans="1:9">
      <c r="A6" s="67" t="s">
        <v>273</v>
      </c>
      <c r="B6" s="50">
        <v>872</v>
      </c>
      <c r="C6" s="50" t="s">
        <v>92</v>
      </c>
      <c r="D6" s="50" t="s">
        <v>16</v>
      </c>
      <c r="E6" s="50" t="s">
        <v>93</v>
      </c>
      <c r="F6" s="50" t="s">
        <v>23</v>
      </c>
      <c r="G6" s="51" t="s">
        <v>19</v>
      </c>
      <c r="H6" s="69"/>
      <c r="I6" s="10" t="str">
        <f t="shared" ref="I6:I96" si="0">IF(H6="","Veuillez compléter ce prix","")</f>
        <v>Veuillez compléter ce prix</v>
      </c>
    </row>
    <row r="7" spans="1:9">
      <c r="A7" s="68" t="s">
        <v>274</v>
      </c>
      <c r="B7" s="53">
        <v>872</v>
      </c>
      <c r="C7" s="53" t="s">
        <v>94</v>
      </c>
      <c r="D7" s="53" t="s">
        <v>16</v>
      </c>
      <c r="E7" s="53" t="s">
        <v>25</v>
      </c>
      <c r="F7" s="53" t="s">
        <v>18</v>
      </c>
      <c r="G7" s="54" t="s">
        <v>19</v>
      </c>
      <c r="H7" s="70"/>
      <c r="I7" s="10" t="str">
        <f t="shared" si="0"/>
        <v>Veuillez compléter ce prix</v>
      </c>
    </row>
    <row r="8" spans="1:9">
      <c r="A8" s="68" t="s">
        <v>275</v>
      </c>
      <c r="B8" s="53">
        <v>872</v>
      </c>
      <c r="C8" s="53" t="s">
        <v>589</v>
      </c>
      <c r="D8" s="53" t="s">
        <v>16</v>
      </c>
      <c r="E8" s="53" t="s">
        <v>34</v>
      </c>
      <c r="F8" s="53" t="s">
        <v>18</v>
      </c>
      <c r="G8" s="54" t="s">
        <v>19</v>
      </c>
      <c r="H8" s="70"/>
      <c r="I8" s="10" t="str">
        <f t="shared" si="0"/>
        <v>Veuillez compléter ce prix</v>
      </c>
    </row>
    <row r="9" spans="1:9">
      <c r="A9" s="68" t="s">
        <v>276</v>
      </c>
      <c r="B9" s="53">
        <v>874</v>
      </c>
      <c r="C9" s="53" t="s">
        <v>95</v>
      </c>
      <c r="D9" s="53" t="s">
        <v>16</v>
      </c>
      <c r="E9" s="53" t="s">
        <v>26</v>
      </c>
      <c r="F9" s="53" t="s">
        <v>23</v>
      </c>
      <c r="G9" s="54" t="s">
        <v>19</v>
      </c>
      <c r="H9" s="70"/>
      <c r="I9" s="10" t="str">
        <f t="shared" si="0"/>
        <v>Veuillez compléter ce prix</v>
      </c>
    </row>
    <row r="10" spans="1:9">
      <c r="A10" s="68" t="s">
        <v>277</v>
      </c>
      <c r="B10" s="53">
        <v>863</v>
      </c>
      <c r="C10" s="53" t="s">
        <v>96</v>
      </c>
      <c r="D10" s="53" t="s">
        <v>16</v>
      </c>
      <c r="E10" s="53" t="s">
        <v>97</v>
      </c>
      <c r="F10" s="53" t="s">
        <v>18</v>
      </c>
      <c r="G10" s="54" t="s">
        <v>19</v>
      </c>
      <c r="H10" s="70"/>
      <c r="I10" s="10" t="str">
        <f t="shared" si="0"/>
        <v>Veuillez compléter ce prix</v>
      </c>
    </row>
    <row r="11" spans="1:9">
      <c r="A11" s="68" t="s">
        <v>278</v>
      </c>
      <c r="B11" s="53">
        <v>491</v>
      </c>
      <c r="C11" s="53" t="s">
        <v>98</v>
      </c>
      <c r="D11" s="53" t="s">
        <v>16</v>
      </c>
      <c r="E11" s="53" t="s">
        <v>25</v>
      </c>
      <c r="F11" s="53" t="s">
        <v>18</v>
      </c>
      <c r="G11" s="54" t="s">
        <v>19</v>
      </c>
      <c r="H11" s="70"/>
      <c r="I11" s="10" t="str">
        <f t="shared" si="0"/>
        <v>Veuillez compléter ce prix</v>
      </c>
    </row>
    <row r="12" spans="1:9">
      <c r="A12" s="68" t="s">
        <v>279</v>
      </c>
      <c r="B12" s="53">
        <v>512</v>
      </c>
      <c r="C12" s="53" t="s">
        <v>69</v>
      </c>
      <c r="D12" s="53" t="s">
        <v>16</v>
      </c>
      <c r="E12" s="53" t="s">
        <v>110</v>
      </c>
      <c r="F12" s="53" t="s">
        <v>18</v>
      </c>
      <c r="G12" s="54" t="s">
        <v>19</v>
      </c>
      <c r="H12" s="70"/>
      <c r="I12" s="10" t="str">
        <f>IF(H12="","Veuillez compléter ce prix","")</f>
        <v>Veuillez compléter ce prix</v>
      </c>
    </row>
    <row r="13" spans="1:9">
      <c r="A13" s="68" t="s">
        <v>280</v>
      </c>
      <c r="B13" s="53">
        <v>399</v>
      </c>
      <c r="C13" s="53" t="s">
        <v>99</v>
      </c>
      <c r="D13" s="53" t="s">
        <v>16</v>
      </c>
      <c r="E13" s="53" t="s">
        <v>100</v>
      </c>
      <c r="F13" s="53" t="s">
        <v>23</v>
      </c>
      <c r="G13" s="54" t="s">
        <v>19</v>
      </c>
      <c r="H13" s="70"/>
      <c r="I13" s="10" t="str">
        <f t="shared" si="0"/>
        <v>Veuillez compléter ce prix</v>
      </c>
    </row>
    <row r="14" spans="1:9">
      <c r="A14" s="68" t="s">
        <v>281</v>
      </c>
      <c r="B14" s="53">
        <v>311</v>
      </c>
      <c r="C14" s="53" t="s">
        <v>101</v>
      </c>
      <c r="D14" s="53" t="s">
        <v>16</v>
      </c>
      <c r="E14" s="53" t="s">
        <v>34</v>
      </c>
      <c r="F14" s="53" t="s">
        <v>18</v>
      </c>
      <c r="G14" s="54" t="s">
        <v>19</v>
      </c>
      <c r="H14" s="70"/>
      <c r="I14" s="10" t="str">
        <f t="shared" si="0"/>
        <v>Veuillez compléter ce prix</v>
      </c>
    </row>
    <row r="15" spans="1:9">
      <c r="A15" s="68" t="s">
        <v>282</v>
      </c>
      <c r="B15" s="53">
        <v>311</v>
      </c>
      <c r="C15" s="53" t="s">
        <v>590</v>
      </c>
      <c r="D15" s="53" t="s">
        <v>16</v>
      </c>
      <c r="E15" s="53" t="s">
        <v>110</v>
      </c>
      <c r="F15" s="53" t="s">
        <v>23</v>
      </c>
      <c r="G15" s="54" t="s">
        <v>19</v>
      </c>
      <c r="H15" s="70"/>
      <c r="I15" s="10" t="str">
        <f t="shared" si="0"/>
        <v>Veuillez compléter ce prix</v>
      </c>
    </row>
    <row r="16" spans="1:9">
      <c r="A16" s="68" t="s">
        <v>283</v>
      </c>
      <c r="B16" s="53">
        <v>311</v>
      </c>
      <c r="C16" s="53" t="s">
        <v>591</v>
      </c>
      <c r="D16" s="53" t="s">
        <v>16</v>
      </c>
      <c r="E16" s="53" t="s">
        <v>110</v>
      </c>
      <c r="F16" s="53" t="s">
        <v>23</v>
      </c>
      <c r="G16" s="54" t="s">
        <v>19</v>
      </c>
      <c r="H16" s="70"/>
      <c r="I16" s="10" t="str">
        <f t="shared" si="0"/>
        <v>Veuillez compléter ce prix</v>
      </c>
    </row>
    <row r="17" spans="1:9">
      <c r="A17" s="68" t="s">
        <v>284</v>
      </c>
      <c r="B17" s="53">
        <v>311</v>
      </c>
      <c r="C17" s="53" t="s">
        <v>102</v>
      </c>
      <c r="D17" s="53" t="s">
        <v>16</v>
      </c>
      <c r="E17" s="53" t="s">
        <v>34</v>
      </c>
      <c r="F17" s="53" t="s">
        <v>23</v>
      </c>
      <c r="G17" s="54" t="s">
        <v>19</v>
      </c>
      <c r="H17" s="70"/>
      <c r="I17" s="10" t="str">
        <f t="shared" si="0"/>
        <v>Veuillez compléter ce prix</v>
      </c>
    </row>
    <row r="18" spans="1:9">
      <c r="A18" s="68" t="s">
        <v>285</v>
      </c>
      <c r="B18" s="53">
        <v>386</v>
      </c>
      <c r="C18" s="53" t="s">
        <v>103</v>
      </c>
      <c r="D18" s="53" t="s">
        <v>16</v>
      </c>
      <c r="E18" s="53" t="s">
        <v>34</v>
      </c>
      <c r="F18" s="53" t="s">
        <v>18</v>
      </c>
      <c r="G18" s="54" t="s">
        <v>19</v>
      </c>
      <c r="H18" s="70"/>
      <c r="I18" s="10" t="str">
        <f t="shared" si="0"/>
        <v>Veuillez compléter ce prix</v>
      </c>
    </row>
    <row r="19" spans="1:9">
      <c r="A19" s="68" t="s">
        <v>286</v>
      </c>
      <c r="B19" s="53">
        <v>209</v>
      </c>
      <c r="C19" s="53" t="s">
        <v>104</v>
      </c>
      <c r="D19" s="53" t="s">
        <v>16</v>
      </c>
      <c r="E19" s="53" t="s">
        <v>34</v>
      </c>
      <c r="F19" s="53" t="s">
        <v>18</v>
      </c>
      <c r="G19" s="54" t="s">
        <v>19</v>
      </c>
      <c r="H19" s="70"/>
      <c r="I19" s="10" t="str">
        <f t="shared" si="0"/>
        <v>Veuillez compléter ce prix</v>
      </c>
    </row>
    <row r="20" spans="1:9">
      <c r="A20" s="68" t="s">
        <v>287</v>
      </c>
      <c r="B20" s="53">
        <v>946</v>
      </c>
      <c r="C20" s="53" t="s">
        <v>105</v>
      </c>
      <c r="D20" s="53" t="s">
        <v>16</v>
      </c>
      <c r="E20" s="53" t="s">
        <v>51</v>
      </c>
      <c r="F20" s="53" t="s">
        <v>18</v>
      </c>
      <c r="G20" s="54" t="s">
        <v>19</v>
      </c>
      <c r="H20" s="70"/>
      <c r="I20" s="10" t="str">
        <f t="shared" si="0"/>
        <v>Veuillez compléter ce prix</v>
      </c>
    </row>
    <row r="21" spans="1:9">
      <c r="A21" s="68" t="s">
        <v>288</v>
      </c>
      <c r="B21" s="53">
        <v>418</v>
      </c>
      <c r="C21" s="53" t="s">
        <v>106</v>
      </c>
      <c r="D21" s="53" t="s">
        <v>16</v>
      </c>
      <c r="E21" s="53" t="s">
        <v>17</v>
      </c>
      <c r="F21" s="53" t="s">
        <v>18</v>
      </c>
      <c r="G21" s="54" t="s">
        <v>19</v>
      </c>
      <c r="H21" s="70"/>
      <c r="I21" s="10" t="str">
        <f t="shared" si="0"/>
        <v>Veuillez compléter ce prix</v>
      </c>
    </row>
    <row r="22" spans="1:9">
      <c r="A22" s="68" t="s">
        <v>289</v>
      </c>
      <c r="B22" s="53">
        <v>424</v>
      </c>
      <c r="C22" s="53" t="s">
        <v>69</v>
      </c>
      <c r="D22" s="53" t="s">
        <v>16</v>
      </c>
      <c r="E22" s="53" t="s">
        <v>110</v>
      </c>
      <c r="F22" s="53" t="s">
        <v>23</v>
      </c>
      <c r="G22" s="54" t="s">
        <v>19</v>
      </c>
      <c r="H22" s="70"/>
      <c r="I22" s="10" t="str">
        <f t="shared" si="0"/>
        <v>Veuillez compléter ce prix</v>
      </c>
    </row>
    <row r="23" spans="1:9">
      <c r="A23" s="68" t="s">
        <v>290</v>
      </c>
      <c r="B23" s="53">
        <v>425</v>
      </c>
      <c r="C23" s="53" t="s">
        <v>69</v>
      </c>
      <c r="D23" s="53" t="s">
        <v>16</v>
      </c>
      <c r="E23" s="53" t="s">
        <v>110</v>
      </c>
      <c r="F23" s="53" t="s">
        <v>23</v>
      </c>
      <c r="G23" s="54" t="s">
        <v>19</v>
      </c>
      <c r="H23" s="70"/>
      <c r="I23" s="10" t="str">
        <f t="shared" si="0"/>
        <v>Veuillez compléter ce prix</v>
      </c>
    </row>
    <row r="24" spans="1:9">
      <c r="A24" s="68" t="s">
        <v>291</v>
      </c>
      <c r="B24" s="53">
        <v>951</v>
      </c>
      <c r="C24" s="53" t="s">
        <v>69</v>
      </c>
      <c r="D24" s="53" t="s">
        <v>16</v>
      </c>
      <c r="E24" s="53" t="s">
        <v>214</v>
      </c>
      <c r="F24" s="53" t="s">
        <v>18</v>
      </c>
      <c r="G24" s="54" t="s">
        <v>19</v>
      </c>
      <c r="H24" s="70"/>
      <c r="I24" s="10" t="str">
        <f t="shared" si="0"/>
        <v>Veuillez compléter ce prix</v>
      </c>
    </row>
    <row r="25" spans="1:9">
      <c r="A25" s="68" t="s">
        <v>606</v>
      </c>
      <c r="B25" s="53">
        <v>943</v>
      </c>
      <c r="C25" s="53" t="s">
        <v>107</v>
      </c>
      <c r="D25" s="53" t="s">
        <v>16</v>
      </c>
      <c r="E25" s="53" t="s">
        <v>34</v>
      </c>
      <c r="F25" s="53" t="s">
        <v>18</v>
      </c>
      <c r="G25" s="54" t="s">
        <v>19</v>
      </c>
      <c r="H25" s="70"/>
      <c r="I25" s="10" t="str">
        <f t="shared" si="0"/>
        <v>Veuillez compléter ce prix</v>
      </c>
    </row>
    <row r="26" spans="1:9">
      <c r="A26" s="68" t="s">
        <v>292</v>
      </c>
      <c r="B26" s="53">
        <v>236</v>
      </c>
      <c r="C26" s="53" t="s">
        <v>69</v>
      </c>
      <c r="D26" s="53" t="s">
        <v>16</v>
      </c>
      <c r="E26" s="53" t="s">
        <v>34</v>
      </c>
      <c r="F26" s="53" t="s">
        <v>18</v>
      </c>
      <c r="G26" s="54" t="s">
        <v>19</v>
      </c>
      <c r="H26" s="70"/>
      <c r="I26" s="10" t="str">
        <f t="shared" si="0"/>
        <v>Veuillez compléter ce prix</v>
      </c>
    </row>
    <row r="27" spans="1:9">
      <c r="A27" s="68" t="s">
        <v>293</v>
      </c>
      <c r="B27" s="53">
        <v>173</v>
      </c>
      <c r="C27" s="53" t="s">
        <v>108</v>
      </c>
      <c r="D27" s="53" t="s">
        <v>16</v>
      </c>
      <c r="E27" s="53" t="s">
        <v>50</v>
      </c>
      <c r="F27" s="53" t="s">
        <v>18</v>
      </c>
      <c r="G27" s="54" t="s">
        <v>19</v>
      </c>
      <c r="H27" s="70"/>
      <c r="I27" s="10" t="str">
        <f t="shared" si="0"/>
        <v>Veuillez compléter ce prix</v>
      </c>
    </row>
    <row r="28" spans="1:9">
      <c r="A28" s="68" t="s">
        <v>294</v>
      </c>
      <c r="B28" s="53">
        <v>181</v>
      </c>
      <c r="C28" s="53" t="s">
        <v>109</v>
      </c>
      <c r="D28" s="53" t="s">
        <v>16</v>
      </c>
      <c r="E28" s="53" t="s">
        <v>110</v>
      </c>
      <c r="F28" s="53" t="s">
        <v>18</v>
      </c>
      <c r="G28" s="54" t="s">
        <v>19</v>
      </c>
      <c r="H28" s="70"/>
      <c r="I28" s="10" t="str">
        <f t="shared" si="0"/>
        <v>Veuillez compléter ce prix</v>
      </c>
    </row>
    <row r="29" spans="1:9">
      <c r="A29" s="68" t="s">
        <v>295</v>
      </c>
      <c r="B29" s="53">
        <v>275</v>
      </c>
      <c r="C29" s="53" t="s">
        <v>592</v>
      </c>
      <c r="D29" s="53" t="s">
        <v>16</v>
      </c>
      <c r="E29" s="53" t="s">
        <v>20</v>
      </c>
      <c r="F29" s="53" t="s">
        <v>18</v>
      </c>
      <c r="G29" s="54" t="s">
        <v>19</v>
      </c>
      <c r="H29" s="70"/>
      <c r="I29" s="10" t="str">
        <f t="shared" si="0"/>
        <v>Veuillez compléter ce prix</v>
      </c>
    </row>
    <row r="30" spans="1:9">
      <c r="A30" s="68" t="s">
        <v>296</v>
      </c>
      <c r="B30" s="53">
        <v>275</v>
      </c>
      <c r="C30" s="53" t="s">
        <v>593</v>
      </c>
      <c r="D30" s="53" t="s">
        <v>16</v>
      </c>
      <c r="E30" s="53" t="s">
        <v>20</v>
      </c>
      <c r="F30" s="53" t="s">
        <v>18</v>
      </c>
      <c r="G30" s="54" t="s">
        <v>19</v>
      </c>
      <c r="H30" s="70"/>
      <c r="I30" s="10" t="str">
        <f t="shared" si="0"/>
        <v>Veuillez compléter ce prix</v>
      </c>
    </row>
    <row r="31" spans="1:9">
      <c r="A31" s="68" t="s">
        <v>297</v>
      </c>
      <c r="B31" s="53">
        <v>761</v>
      </c>
      <c r="C31" s="53" t="s">
        <v>69</v>
      </c>
      <c r="D31" s="53" t="s">
        <v>16</v>
      </c>
      <c r="E31" s="53" t="s">
        <v>47</v>
      </c>
      <c r="F31" s="53" t="s">
        <v>23</v>
      </c>
      <c r="G31" s="54" t="s">
        <v>19</v>
      </c>
      <c r="H31" s="70"/>
      <c r="I31" s="10" t="str">
        <f t="shared" si="0"/>
        <v>Veuillez compléter ce prix</v>
      </c>
    </row>
    <row r="32" spans="1:9">
      <c r="A32" s="68" t="s">
        <v>298</v>
      </c>
      <c r="B32" s="53">
        <v>341</v>
      </c>
      <c r="C32" s="53" t="s">
        <v>69</v>
      </c>
      <c r="D32" s="53" t="s">
        <v>16</v>
      </c>
      <c r="E32" s="53" t="s">
        <v>110</v>
      </c>
      <c r="F32" s="53" t="s">
        <v>23</v>
      </c>
      <c r="G32" s="54" t="s">
        <v>19</v>
      </c>
      <c r="H32" s="70"/>
      <c r="I32" s="10" t="str">
        <f t="shared" si="0"/>
        <v>Veuillez compléter ce prix</v>
      </c>
    </row>
    <row r="33" spans="1:12">
      <c r="A33" s="68" t="s">
        <v>299</v>
      </c>
      <c r="B33" s="53">
        <v>512</v>
      </c>
      <c r="C33" s="53" t="s">
        <v>69</v>
      </c>
      <c r="D33" s="53" t="s">
        <v>16</v>
      </c>
      <c r="E33" s="53" t="s">
        <v>47</v>
      </c>
      <c r="F33" s="53" t="s">
        <v>18</v>
      </c>
      <c r="G33" s="54" t="s">
        <v>19</v>
      </c>
      <c r="H33" s="70"/>
      <c r="I33" s="10" t="str">
        <f t="shared" si="0"/>
        <v>Veuillez compléter ce prix</v>
      </c>
    </row>
    <row r="34" spans="1:12">
      <c r="A34" s="68" t="s">
        <v>300</v>
      </c>
      <c r="B34" s="53">
        <v>738</v>
      </c>
      <c r="C34" s="53" t="s">
        <v>595</v>
      </c>
      <c r="D34" s="53" t="s">
        <v>16</v>
      </c>
      <c r="E34" s="53" t="s">
        <v>110</v>
      </c>
      <c r="F34" s="53" t="s">
        <v>18</v>
      </c>
      <c r="G34" s="54" t="s">
        <v>19</v>
      </c>
      <c r="H34" s="70"/>
      <c r="I34" s="10" t="str">
        <f t="shared" si="0"/>
        <v>Veuillez compléter ce prix</v>
      </c>
    </row>
    <row r="35" spans="1:12">
      <c r="A35" s="68" t="s">
        <v>301</v>
      </c>
      <c r="B35" s="53">
        <v>738</v>
      </c>
      <c r="C35" s="53" t="s">
        <v>596</v>
      </c>
      <c r="D35" s="53" t="s">
        <v>16</v>
      </c>
      <c r="E35" s="53" t="s">
        <v>110</v>
      </c>
      <c r="F35" s="53" t="s">
        <v>18</v>
      </c>
      <c r="G35" s="54" t="s">
        <v>19</v>
      </c>
      <c r="H35" s="70"/>
      <c r="I35" s="10" t="str">
        <f t="shared" si="0"/>
        <v>Veuillez compléter ce prix</v>
      </c>
    </row>
    <row r="36" spans="1:12">
      <c r="A36" s="68" t="s">
        <v>302</v>
      </c>
      <c r="B36" s="53">
        <v>738</v>
      </c>
      <c r="C36" s="53" t="s">
        <v>597</v>
      </c>
      <c r="D36" s="53" t="s">
        <v>16</v>
      </c>
      <c r="E36" s="53" t="s">
        <v>110</v>
      </c>
      <c r="F36" s="53" t="s">
        <v>18</v>
      </c>
      <c r="G36" s="54" t="s">
        <v>19</v>
      </c>
      <c r="H36" s="70"/>
      <c r="I36" s="10" t="str">
        <f t="shared" ref="I36" si="1">IF(H36="","Veuillez compléter ce prix","")</f>
        <v>Veuillez compléter ce prix</v>
      </c>
    </row>
    <row r="37" spans="1:12">
      <c r="A37" s="68" t="s">
        <v>303</v>
      </c>
      <c r="B37" s="53">
        <v>888</v>
      </c>
      <c r="C37" s="53" t="s">
        <v>69</v>
      </c>
      <c r="D37" s="53" t="s">
        <v>16</v>
      </c>
      <c r="E37" s="53" t="s">
        <v>110</v>
      </c>
      <c r="F37" s="53" t="s">
        <v>18</v>
      </c>
      <c r="G37" s="54" t="s">
        <v>19</v>
      </c>
      <c r="H37" s="70"/>
      <c r="I37" s="10" t="str">
        <f t="shared" si="0"/>
        <v>Veuillez compléter ce prix</v>
      </c>
    </row>
    <row r="38" spans="1:12">
      <c r="A38" s="68" t="s">
        <v>304</v>
      </c>
      <c r="B38" s="53">
        <v>888</v>
      </c>
      <c r="C38" s="53" t="s">
        <v>69</v>
      </c>
      <c r="D38" s="53" t="s">
        <v>16</v>
      </c>
      <c r="E38" s="53" t="s">
        <v>47</v>
      </c>
      <c r="F38" s="53" t="s">
        <v>18</v>
      </c>
      <c r="G38" s="54" t="s">
        <v>19</v>
      </c>
      <c r="H38" s="70"/>
      <c r="I38" s="10" t="str">
        <f t="shared" si="0"/>
        <v>Veuillez compléter ce prix</v>
      </c>
    </row>
    <row r="39" spans="1:12">
      <c r="A39" s="68" t="s">
        <v>305</v>
      </c>
      <c r="B39" s="53">
        <v>912</v>
      </c>
      <c r="C39" s="53" t="s">
        <v>595</v>
      </c>
      <c r="D39" s="53" t="s">
        <v>16</v>
      </c>
      <c r="E39" s="53" t="s">
        <v>110</v>
      </c>
      <c r="F39" s="53" t="s">
        <v>18</v>
      </c>
      <c r="G39" s="54" t="s">
        <v>19</v>
      </c>
      <c r="H39" s="70"/>
      <c r="I39" s="10" t="str">
        <f t="shared" si="0"/>
        <v>Veuillez compléter ce prix</v>
      </c>
    </row>
    <row r="40" spans="1:12">
      <c r="A40" s="68" t="s">
        <v>306</v>
      </c>
      <c r="B40" s="53">
        <v>912</v>
      </c>
      <c r="C40" s="53" t="s">
        <v>596</v>
      </c>
      <c r="D40" s="53" t="s">
        <v>16</v>
      </c>
      <c r="E40" s="53" t="s">
        <v>110</v>
      </c>
      <c r="F40" s="53" t="s">
        <v>18</v>
      </c>
      <c r="G40" s="54" t="s">
        <v>19</v>
      </c>
      <c r="H40" s="70"/>
      <c r="I40" s="10" t="str">
        <f t="shared" si="0"/>
        <v>Veuillez compléter ce prix</v>
      </c>
    </row>
    <row r="41" spans="1:12">
      <c r="A41" s="68" t="s">
        <v>307</v>
      </c>
      <c r="B41" s="53">
        <v>931</v>
      </c>
      <c r="C41" s="53" t="s">
        <v>595</v>
      </c>
      <c r="D41" s="53" t="s">
        <v>16</v>
      </c>
      <c r="E41" s="53" t="s">
        <v>110</v>
      </c>
      <c r="F41" s="53" t="s">
        <v>18</v>
      </c>
      <c r="G41" s="54" t="s">
        <v>19</v>
      </c>
      <c r="H41" s="70"/>
      <c r="I41" s="10" t="str">
        <f t="shared" si="0"/>
        <v>Veuillez compléter ce prix</v>
      </c>
    </row>
    <row r="42" spans="1:12">
      <c r="A42" s="68" t="s">
        <v>308</v>
      </c>
      <c r="B42" s="53">
        <v>931</v>
      </c>
      <c r="C42" s="53" t="s">
        <v>596</v>
      </c>
      <c r="D42" s="53" t="s">
        <v>16</v>
      </c>
      <c r="E42" s="53" t="s">
        <v>110</v>
      </c>
      <c r="F42" s="53" t="s">
        <v>18</v>
      </c>
      <c r="G42" s="54" t="s">
        <v>19</v>
      </c>
      <c r="H42" s="70"/>
      <c r="I42" s="10" t="str">
        <f t="shared" si="0"/>
        <v>Veuillez compléter ce prix</v>
      </c>
    </row>
    <row r="43" spans="1:12">
      <c r="A43" s="68" t="s">
        <v>309</v>
      </c>
      <c r="B43" s="53">
        <v>931</v>
      </c>
      <c r="C43" s="53" t="s">
        <v>597</v>
      </c>
      <c r="D43" s="53" t="s">
        <v>16</v>
      </c>
      <c r="E43" s="53" t="s">
        <v>110</v>
      </c>
      <c r="F43" s="53" t="s">
        <v>18</v>
      </c>
      <c r="G43" s="54" t="s">
        <v>19</v>
      </c>
      <c r="H43" s="70"/>
      <c r="I43" s="10" t="str">
        <f t="shared" si="0"/>
        <v>Veuillez compléter ce prix</v>
      </c>
    </row>
    <row r="44" spans="1:12">
      <c r="A44" s="68" t="s">
        <v>310</v>
      </c>
      <c r="B44" s="53">
        <v>997</v>
      </c>
      <c r="C44" s="53" t="s">
        <v>111</v>
      </c>
      <c r="D44" s="53" t="s">
        <v>16</v>
      </c>
      <c r="E44" s="53" t="s">
        <v>110</v>
      </c>
      <c r="F44" s="53" t="s">
        <v>18</v>
      </c>
      <c r="G44" s="54" t="s">
        <v>19</v>
      </c>
      <c r="H44" s="70"/>
      <c r="I44" s="10" t="str">
        <f t="shared" si="0"/>
        <v>Veuillez compléter ce prix</v>
      </c>
    </row>
    <row r="45" spans="1:12">
      <c r="A45" s="68" t="s">
        <v>311</v>
      </c>
      <c r="B45" s="53">
        <v>997</v>
      </c>
      <c r="C45" s="53" t="s">
        <v>598</v>
      </c>
      <c r="D45" s="53" t="s">
        <v>16</v>
      </c>
      <c r="E45" s="53" t="s">
        <v>110</v>
      </c>
      <c r="F45" s="53" t="s">
        <v>18</v>
      </c>
      <c r="G45" s="54" t="s">
        <v>19</v>
      </c>
      <c r="H45" s="70"/>
      <c r="I45" s="10" t="str">
        <f t="shared" ref="I45" si="2">IF(H45="","Veuillez compléter ce prix","")</f>
        <v>Veuillez compléter ce prix</v>
      </c>
    </row>
    <row r="46" spans="1:12">
      <c r="A46" s="68" t="s">
        <v>312</v>
      </c>
      <c r="B46" s="55">
        <v>946</v>
      </c>
      <c r="C46" s="55" t="s">
        <v>112</v>
      </c>
      <c r="D46" s="55" t="s">
        <v>113</v>
      </c>
      <c r="E46" s="56" t="s">
        <v>114</v>
      </c>
      <c r="F46" s="53" t="s">
        <v>23</v>
      </c>
      <c r="G46" s="54" t="s">
        <v>19</v>
      </c>
      <c r="H46" s="70"/>
      <c r="I46" s="10" t="str">
        <f t="shared" si="0"/>
        <v>Veuillez compléter ce prix</v>
      </c>
    </row>
    <row r="47" spans="1:12">
      <c r="A47" s="68" t="s">
        <v>313</v>
      </c>
      <c r="B47" s="55">
        <v>200</v>
      </c>
      <c r="C47" s="55" t="s">
        <v>69</v>
      </c>
      <c r="D47" s="55" t="s">
        <v>16</v>
      </c>
      <c r="E47" s="55" t="s">
        <v>110</v>
      </c>
      <c r="F47" s="55" t="s">
        <v>23</v>
      </c>
      <c r="G47" s="56" t="s">
        <v>19</v>
      </c>
      <c r="H47" s="70"/>
      <c r="I47" s="10" t="str">
        <f t="shared" si="0"/>
        <v>Veuillez compléter ce prix</v>
      </c>
      <c r="J47" s="57"/>
      <c r="K47" s="40"/>
      <c r="L47" s="57"/>
    </row>
    <row r="48" spans="1:12">
      <c r="A48" s="68" t="s">
        <v>314</v>
      </c>
      <c r="B48" s="55">
        <v>200</v>
      </c>
      <c r="C48" s="55" t="s">
        <v>599</v>
      </c>
      <c r="D48" s="55" t="s">
        <v>16</v>
      </c>
      <c r="E48" s="55" t="s">
        <v>17</v>
      </c>
      <c r="F48" s="55" t="s">
        <v>23</v>
      </c>
      <c r="G48" s="56" t="s">
        <v>19</v>
      </c>
      <c r="H48" s="70"/>
      <c r="I48" s="10" t="str">
        <f t="shared" ref="I48" si="3">IF(H48="","Veuillez compléter ce prix","")</f>
        <v>Veuillez compléter ce prix</v>
      </c>
      <c r="J48" s="57"/>
      <c r="K48" s="40"/>
      <c r="L48" s="57"/>
    </row>
    <row r="49" spans="1:12">
      <c r="A49" s="68" t="s">
        <v>315</v>
      </c>
      <c r="B49" s="55">
        <v>209</v>
      </c>
      <c r="C49" s="55" t="s">
        <v>69</v>
      </c>
      <c r="D49" s="55" t="s">
        <v>16</v>
      </c>
      <c r="E49" s="55" t="s">
        <v>110</v>
      </c>
      <c r="F49" s="55" t="s">
        <v>23</v>
      </c>
      <c r="G49" s="56" t="s">
        <v>19</v>
      </c>
      <c r="H49" s="70"/>
      <c r="I49" s="10" t="str">
        <f t="shared" si="0"/>
        <v>Veuillez compléter ce prix</v>
      </c>
      <c r="J49" s="57"/>
      <c r="K49" s="40"/>
      <c r="L49" s="57"/>
    </row>
    <row r="50" spans="1:12">
      <c r="A50" s="68" t="s">
        <v>316</v>
      </c>
      <c r="B50" s="55">
        <v>212</v>
      </c>
      <c r="C50" s="55" t="s">
        <v>69</v>
      </c>
      <c r="D50" s="55" t="s">
        <v>16</v>
      </c>
      <c r="E50" s="55" t="s">
        <v>110</v>
      </c>
      <c r="F50" s="55" t="s">
        <v>23</v>
      </c>
      <c r="G50" s="56" t="s">
        <v>19</v>
      </c>
      <c r="H50" s="70"/>
      <c r="I50" s="10" t="str">
        <f t="shared" si="0"/>
        <v>Veuillez compléter ce prix</v>
      </c>
      <c r="J50" s="57"/>
      <c r="K50" s="40"/>
      <c r="L50" s="57"/>
    </row>
    <row r="51" spans="1:12">
      <c r="A51" s="68" t="s">
        <v>317</v>
      </c>
      <c r="B51" s="55">
        <v>342</v>
      </c>
      <c r="C51" s="55" t="s">
        <v>600</v>
      </c>
      <c r="D51" s="55" t="s">
        <v>16</v>
      </c>
      <c r="E51" s="55" t="s">
        <v>72</v>
      </c>
      <c r="F51" s="55" t="s">
        <v>18</v>
      </c>
      <c r="G51" s="56" t="s">
        <v>19</v>
      </c>
      <c r="H51" s="70"/>
      <c r="I51" s="10" t="str">
        <f t="shared" si="0"/>
        <v>Veuillez compléter ce prix</v>
      </c>
      <c r="J51" s="57"/>
      <c r="K51" s="40"/>
      <c r="L51" s="57"/>
    </row>
    <row r="52" spans="1:12">
      <c r="A52" s="68" t="s">
        <v>318</v>
      </c>
      <c r="B52" s="55">
        <v>397</v>
      </c>
      <c r="C52" s="55" t="s">
        <v>198</v>
      </c>
      <c r="D52" s="55" t="s">
        <v>16</v>
      </c>
      <c r="E52" s="55" t="s">
        <v>26</v>
      </c>
      <c r="F52" s="55" t="s">
        <v>18</v>
      </c>
      <c r="G52" s="56" t="s">
        <v>19</v>
      </c>
      <c r="H52" s="70"/>
      <c r="I52" s="10" t="str">
        <f t="shared" si="0"/>
        <v>Veuillez compléter ce prix</v>
      </c>
      <c r="J52" s="57"/>
      <c r="K52" s="40"/>
      <c r="L52" s="57"/>
    </row>
    <row r="53" spans="1:12">
      <c r="A53" s="68" t="s">
        <v>319</v>
      </c>
      <c r="B53" s="55">
        <v>418</v>
      </c>
      <c r="C53" s="55" t="s">
        <v>106</v>
      </c>
      <c r="D53" s="55" t="s">
        <v>594</v>
      </c>
      <c r="E53" s="55" t="s">
        <v>30</v>
      </c>
      <c r="F53" s="55" t="s">
        <v>23</v>
      </c>
      <c r="G53" s="56" t="s">
        <v>19</v>
      </c>
      <c r="H53" s="70"/>
      <c r="I53" s="10" t="str">
        <f t="shared" si="0"/>
        <v>Veuillez compléter ce prix</v>
      </c>
      <c r="J53" s="57"/>
      <c r="K53" s="40"/>
      <c r="L53" s="57"/>
    </row>
    <row r="54" spans="1:12">
      <c r="A54" s="68" t="s">
        <v>320</v>
      </c>
      <c r="B54" s="55">
        <v>422</v>
      </c>
      <c r="C54" s="55" t="s">
        <v>601</v>
      </c>
      <c r="D54" s="55" t="s">
        <v>16</v>
      </c>
      <c r="E54" s="55" t="s">
        <v>72</v>
      </c>
      <c r="F54" s="55" t="s">
        <v>18</v>
      </c>
      <c r="G54" s="56" t="s">
        <v>19</v>
      </c>
      <c r="H54" s="70"/>
      <c r="I54" s="10" t="str">
        <f t="shared" si="0"/>
        <v>Veuillez compléter ce prix</v>
      </c>
      <c r="J54" s="57"/>
      <c r="K54" s="40"/>
      <c r="L54" s="57"/>
    </row>
    <row r="55" spans="1:12">
      <c r="A55" s="68" t="s">
        <v>321</v>
      </c>
      <c r="B55" s="55">
        <v>564</v>
      </c>
      <c r="C55" s="55" t="s">
        <v>602</v>
      </c>
      <c r="D55" s="55" t="s">
        <v>16</v>
      </c>
      <c r="E55" s="55" t="s">
        <v>72</v>
      </c>
      <c r="F55" s="55" t="s">
        <v>18</v>
      </c>
      <c r="G55" s="56" t="s">
        <v>19</v>
      </c>
      <c r="H55" s="70"/>
      <c r="I55" s="10" t="str">
        <f t="shared" si="0"/>
        <v>Veuillez compléter ce prix</v>
      </c>
      <c r="J55" s="57"/>
      <c r="K55" s="40"/>
      <c r="L55" s="57"/>
    </row>
    <row r="56" spans="1:12">
      <c r="A56" s="68" t="s">
        <v>322</v>
      </c>
      <c r="B56" s="55">
        <v>953</v>
      </c>
      <c r="C56" s="55" t="s">
        <v>69</v>
      </c>
      <c r="D56" s="55" t="s">
        <v>16</v>
      </c>
      <c r="E56" s="55" t="s">
        <v>110</v>
      </c>
      <c r="F56" s="55" t="s">
        <v>23</v>
      </c>
      <c r="G56" s="56" t="s">
        <v>19</v>
      </c>
      <c r="H56" s="70"/>
      <c r="I56" s="10" t="str">
        <f t="shared" si="0"/>
        <v>Veuillez compléter ce prix</v>
      </c>
      <c r="J56" s="57"/>
      <c r="K56" s="40"/>
      <c r="L56" s="57"/>
    </row>
    <row r="57" spans="1:12">
      <c r="A57" s="68" t="s">
        <v>323</v>
      </c>
      <c r="B57" s="55">
        <v>228</v>
      </c>
      <c r="C57" s="55" t="s">
        <v>69</v>
      </c>
      <c r="D57" s="55" t="s">
        <v>16</v>
      </c>
      <c r="E57" s="55" t="s">
        <v>110</v>
      </c>
      <c r="F57" s="55" t="s">
        <v>23</v>
      </c>
      <c r="G57" s="56" t="s">
        <v>19</v>
      </c>
      <c r="H57" s="70"/>
      <c r="I57" s="10" t="str">
        <f t="shared" si="0"/>
        <v>Veuillez compléter ce prix</v>
      </c>
      <c r="J57" s="57"/>
      <c r="K57" s="40"/>
      <c r="L57" s="57"/>
    </row>
    <row r="58" spans="1:12">
      <c r="A58" s="68" t="s">
        <v>324</v>
      </c>
      <c r="B58" s="55">
        <v>231</v>
      </c>
      <c r="C58" s="55" t="s">
        <v>199</v>
      </c>
      <c r="D58" s="55" t="s">
        <v>16</v>
      </c>
      <c r="E58" s="55" t="s">
        <v>110</v>
      </c>
      <c r="F58" s="55" t="s">
        <v>23</v>
      </c>
      <c r="G58" s="56" t="s">
        <v>19</v>
      </c>
      <c r="H58" s="70"/>
      <c r="I58" s="10" t="str">
        <f t="shared" si="0"/>
        <v>Veuillez compléter ce prix</v>
      </c>
      <c r="J58" s="57"/>
      <c r="K58" s="40"/>
      <c r="L58" s="57"/>
    </row>
    <row r="59" spans="1:12">
      <c r="A59" s="68" t="s">
        <v>325</v>
      </c>
      <c r="B59" s="55">
        <v>231</v>
      </c>
      <c r="C59" s="55" t="s">
        <v>200</v>
      </c>
      <c r="D59" s="55" t="s">
        <v>16</v>
      </c>
      <c r="E59" s="55" t="s">
        <v>110</v>
      </c>
      <c r="F59" s="55" t="s">
        <v>23</v>
      </c>
      <c r="G59" s="56" t="s">
        <v>19</v>
      </c>
      <c r="H59" s="70"/>
      <c r="I59" s="10" t="str">
        <f t="shared" si="0"/>
        <v>Veuillez compléter ce prix</v>
      </c>
      <c r="J59" s="57"/>
      <c r="K59" s="40"/>
      <c r="L59" s="57"/>
    </row>
    <row r="60" spans="1:12">
      <c r="A60" s="68" t="s">
        <v>326</v>
      </c>
      <c r="B60" s="55">
        <v>231</v>
      </c>
      <c r="C60" s="55" t="s">
        <v>200</v>
      </c>
      <c r="D60" s="55" t="s">
        <v>16</v>
      </c>
      <c r="E60" s="55" t="s">
        <v>110</v>
      </c>
      <c r="F60" s="55" t="s">
        <v>23</v>
      </c>
      <c r="G60" s="56" t="s">
        <v>19</v>
      </c>
      <c r="H60" s="70"/>
      <c r="I60" s="10" t="str">
        <f t="shared" si="0"/>
        <v>Veuillez compléter ce prix</v>
      </c>
      <c r="J60" s="57"/>
      <c r="K60" s="40"/>
      <c r="L60" s="57"/>
    </row>
    <row r="61" spans="1:12">
      <c r="A61" s="68" t="s">
        <v>327</v>
      </c>
      <c r="B61" s="55">
        <v>237</v>
      </c>
      <c r="C61" s="55" t="s">
        <v>69</v>
      </c>
      <c r="D61" s="55" t="s">
        <v>16</v>
      </c>
      <c r="E61" s="55" t="s">
        <v>110</v>
      </c>
      <c r="F61" s="55" t="s">
        <v>23</v>
      </c>
      <c r="G61" s="56" t="s">
        <v>19</v>
      </c>
      <c r="H61" s="70"/>
      <c r="I61" s="10" t="str">
        <f t="shared" si="0"/>
        <v>Veuillez compléter ce prix</v>
      </c>
      <c r="J61" s="57"/>
      <c r="K61" s="40"/>
      <c r="L61" s="57"/>
    </row>
    <row r="62" spans="1:12">
      <c r="A62" s="68" t="s">
        <v>328</v>
      </c>
      <c r="B62" s="55">
        <v>240</v>
      </c>
      <c r="C62" s="55" t="s">
        <v>69</v>
      </c>
      <c r="D62" s="55" t="s">
        <v>16</v>
      </c>
      <c r="E62" s="55" t="s">
        <v>110</v>
      </c>
      <c r="F62" s="55" t="s">
        <v>23</v>
      </c>
      <c r="G62" s="56" t="s">
        <v>19</v>
      </c>
      <c r="H62" s="70"/>
      <c r="I62" s="10" t="str">
        <f t="shared" si="0"/>
        <v>Veuillez compléter ce prix</v>
      </c>
      <c r="J62" s="57"/>
      <c r="K62" s="40"/>
      <c r="L62" s="57"/>
    </row>
    <row r="63" spans="1:12">
      <c r="A63" s="68" t="s">
        <v>329</v>
      </c>
      <c r="B63" s="55">
        <v>241</v>
      </c>
      <c r="C63" s="55" t="s">
        <v>69</v>
      </c>
      <c r="D63" s="55" t="s">
        <v>16</v>
      </c>
      <c r="E63" s="55" t="s">
        <v>110</v>
      </c>
      <c r="F63" s="55" t="s">
        <v>23</v>
      </c>
      <c r="G63" s="56" t="s">
        <v>19</v>
      </c>
      <c r="H63" s="70"/>
      <c r="I63" s="10" t="str">
        <f t="shared" si="0"/>
        <v>Veuillez compléter ce prix</v>
      </c>
      <c r="J63" s="57"/>
      <c r="K63" s="40"/>
      <c r="L63" s="57"/>
    </row>
    <row r="64" spans="1:12">
      <c r="A64" s="68" t="s">
        <v>330</v>
      </c>
      <c r="B64" s="55">
        <v>275</v>
      </c>
      <c r="C64" s="55" t="s">
        <v>69</v>
      </c>
      <c r="D64" s="55" t="s">
        <v>16</v>
      </c>
      <c r="E64" s="55" t="s">
        <v>110</v>
      </c>
      <c r="F64" s="55" t="s">
        <v>23</v>
      </c>
      <c r="G64" s="56" t="s">
        <v>19</v>
      </c>
      <c r="H64" s="70"/>
      <c r="I64" s="10" t="str">
        <f t="shared" ref="I64" si="4">IF(H64="","Veuillez compléter ce prix","")</f>
        <v>Veuillez compléter ce prix</v>
      </c>
      <c r="J64" s="57"/>
      <c r="K64" s="40"/>
      <c r="L64" s="57"/>
    </row>
    <row r="65" spans="1:12">
      <c r="A65" s="68" t="s">
        <v>331</v>
      </c>
      <c r="B65" s="55">
        <v>275</v>
      </c>
      <c r="C65" s="55" t="s">
        <v>69</v>
      </c>
      <c r="D65" s="55" t="s">
        <v>16</v>
      </c>
      <c r="E65" s="55" t="s">
        <v>110</v>
      </c>
      <c r="F65" s="55" t="s">
        <v>23</v>
      </c>
      <c r="G65" s="56" t="s">
        <v>19</v>
      </c>
      <c r="H65" s="70"/>
      <c r="I65" s="10" t="str">
        <f t="shared" si="0"/>
        <v>Veuillez compléter ce prix</v>
      </c>
      <c r="J65" s="57"/>
      <c r="K65" s="40"/>
      <c r="L65" s="57"/>
    </row>
    <row r="66" spans="1:12">
      <c r="A66" s="68" t="s">
        <v>332</v>
      </c>
      <c r="B66" s="55">
        <v>520</v>
      </c>
      <c r="C66" s="55" t="s">
        <v>69</v>
      </c>
      <c r="D66" s="55" t="s">
        <v>16</v>
      </c>
      <c r="E66" s="55" t="s">
        <v>110</v>
      </c>
      <c r="F66" s="55" t="s">
        <v>23</v>
      </c>
      <c r="G66" s="56" t="s">
        <v>19</v>
      </c>
      <c r="H66" s="70"/>
      <c r="I66" s="10" t="str">
        <f t="shared" si="0"/>
        <v>Veuillez compléter ce prix</v>
      </c>
      <c r="J66" s="57"/>
      <c r="K66" s="40"/>
      <c r="L66" s="57"/>
    </row>
    <row r="67" spans="1:12">
      <c r="A67" s="68" t="s">
        <v>333</v>
      </c>
      <c r="B67" s="55">
        <v>646</v>
      </c>
      <c r="C67" s="55" t="s">
        <v>69</v>
      </c>
      <c r="D67" s="55" t="s">
        <v>16</v>
      </c>
      <c r="E67" s="55" t="s">
        <v>110</v>
      </c>
      <c r="F67" s="55" t="s">
        <v>23</v>
      </c>
      <c r="G67" s="56" t="s">
        <v>19</v>
      </c>
      <c r="H67" s="70"/>
      <c r="I67" s="10" t="str">
        <f t="shared" si="0"/>
        <v>Veuillez compléter ce prix</v>
      </c>
      <c r="J67" s="57"/>
      <c r="K67" s="40"/>
      <c r="L67" s="57"/>
    </row>
    <row r="68" spans="1:12">
      <c r="A68" s="68" t="s">
        <v>336</v>
      </c>
      <c r="B68" s="55">
        <v>646</v>
      </c>
      <c r="C68" s="55" t="s">
        <v>69</v>
      </c>
      <c r="D68" s="55" t="s">
        <v>16</v>
      </c>
      <c r="E68" s="55" t="s">
        <v>110</v>
      </c>
      <c r="F68" s="55" t="s">
        <v>23</v>
      </c>
      <c r="G68" s="56" t="s">
        <v>19</v>
      </c>
      <c r="H68" s="70"/>
      <c r="I68" s="10" t="str">
        <f t="shared" si="0"/>
        <v>Veuillez compléter ce prix</v>
      </c>
      <c r="J68" s="57"/>
      <c r="K68" s="40"/>
      <c r="L68" s="57"/>
    </row>
    <row r="69" spans="1:12">
      <c r="A69" s="68" t="s">
        <v>337</v>
      </c>
      <c r="B69" s="55">
        <v>751</v>
      </c>
      <c r="C69" s="55" t="s">
        <v>69</v>
      </c>
      <c r="D69" s="55" t="s">
        <v>16</v>
      </c>
      <c r="E69" s="55" t="s">
        <v>110</v>
      </c>
      <c r="F69" s="55" t="s">
        <v>23</v>
      </c>
      <c r="G69" s="56" t="s">
        <v>19</v>
      </c>
      <c r="H69" s="70"/>
      <c r="I69" s="10" t="str">
        <f t="shared" si="0"/>
        <v>Veuillez compléter ce prix</v>
      </c>
      <c r="J69" s="57"/>
      <c r="K69" s="40"/>
      <c r="L69" s="57"/>
    </row>
    <row r="70" spans="1:12">
      <c r="A70" s="68" t="s">
        <v>338</v>
      </c>
      <c r="B70" s="55">
        <v>753</v>
      </c>
      <c r="C70" s="55" t="s">
        <v>595</v>
      </c>
      <c r="D70" s="55" t="s">
        <v>16</v>
      </c>
      <c r="E70" s="55" t="s">
        <v>110</v>
      </c>
      <c r="F70" s="55" t="s">
        <v>23</v>
      </c>
      <c r="G70" s="56" t="s">
        <v>19</v>
      </c>
      <c r="H70" s="70"/>
      <c r="I70" s="10" t="str">
        <f t="shared" si="0"/>
        <v>Veuillez compléter ce prix</v>
      </c>
      <c r="J70" s="57"/>
      <c r="K70" s="40"/>
      <c r="L70" s="57"/>
    </row>
    <row r="71" spans="1:12">
      <c r="A71" s="68" t="s">
        <v>339</v>
      </c>
      <c r="B71" s="55">
        <v>753</v>
      </c>
      <c r="C71" s="55" t="s">
        <v>596</v>
      </c>
      <c r="D71" s="55" t="s">
        <v>16</v>
      </c>
      <c r="E71" s="55" t="s">
        <v>110</v>
      </c>
      <c r="F71" s="55" t="s">
        <v>23</v>
      </c>
      <c r="G71" s="56" t="s">
        <v>19</v>
      </c>
      <c r="H71" s="70"/>
      <c r="I71" s="10" t="str">
        <f t="shared" si="0"/>
        <v>Veuillez compléter ce prix</v>
      </c>
      <c r="J71" s="57"/>
      <c r="K71" s="40"/>
      <c r="L71" s="57"/>
    </row>
    <row r="72" spans="1:12">
      <c r="A72" s="68" t="s">
        <v>340</v>
      </c>
      <c r="B72" s="55">
        <v>753</v>
      </c>
      <c r="C72" s="55" t="s">
        <v>597</v>
      </c>
      <c r="D72" s="55" t="s">
        <v>16</v>
      </c>
      <c r="E72" s="55" t="s">
        <v>110</v>
      </c>
      <c r="F72" s="55" t="s">
        <v>23</v>
      </c>
      <c r="G72" s="56" t="s">
        <v>19</v>
      </c>
      <c r="H72" s="70"/>
      <c r="I72" s="10" t="str">
        <f t="shared" si="0"/>
        <v>Veuillez compléter ce prix</v>
      </c>
      <c r="J72" s="57"/>
      <c r="K72" s="40"/>
      <c r="L72" s="57"/>
    </row>
    <row r="73" spans="1:12">
      <c r="A73" s="68" t="s">
        <v>341</v>
      </c>
      <c r="B73" s="55">
        <v>778</v>
      </c>
      <c r="C73" s="55" t="s">
        <v>201</v>
      </c>
      <c r="D73" s="55" t="s">
        <v>16</v>
      </c>
      <c r="E73" s="55" t="s">
        <v>72</v>
      </c>
      <c r="F73" s="55" t="s">
        <v>23</v>
      </c>
      <c r="G73" s="56" t="s">
        <v>19</v>
      </c>
      <c r="H73" s="70"/>
      <c r="I73" s="10" t="str">
        <f t="shared" si="0"/>
        <v>Veuillez compléter ce prix</v>
      </c>
      <c r="J73" s="57"/>
      <c r="K73" s="40"/>
      <c r="L73" s="57"/>
    </row>
    <row r="74" spans="1:12">
      <c r="A74" s="68" t="s">
        <v>342</v>
      </c>
      <c r="B74" s="55">
        <v>784</v>
      </c>
      <c r="C74" s="55" t="s">
        <v>603</v>
      </c>
      <c r="D74" s="55" t="s">
        <v>16</v>
      </c>
      <c r="E74" s="55" t="s">
        <v>72</v>
      </c>
      <c r="F74" s="55" t="s">
        <v>18</v>
      </c>
      <c r="G74" s="56" t="s">
        <v>19</v>
      </c>
      <c r="H74" s="70"/>
      <c r="I74" s="10" t="str">
        <f t="shared" si="0"/>
        <v>Veuillez compléter ce prix</v>
      </c>
      <c r="J74" s="57"/>
      <c r="K74" s="40"/>
      <c r="L74" s="57"/>
    </row>
    <row r="75" spans="1:12">
      <c r="A75" s="68" t="s">
        <v>343</v>
      </c>
      <c r="B75" s="55">
        <v>871</v>
      </c>
      <c r="C75" s="55" t="s">
        <v>595</v>
      </c>
      <c r="D75" s="55" t="s">
        <v>16</v>
      </c>
      <c r="E75" s="55" t="s">
        <v>110</v>
      </c>
      <c r="F75" s="55" t="s">
        <v>23</v>
      </c>
      <c r="G75" s="56" t="s">
        <v>19</v>
      </c>
      <c r="H75" s="70"/>
      <c r="I75" s="10" t="str">
        <f t="shared" si="0"/>
        <v>Veuillez compléter ce prix</v>
      </c>
      <c r="J75" s="57"/>
      <c r="K75" s="40"/>
      <c r="L75" s="57"/>
    </row>
    <row r="76" spans="1:12">
      <c r="A76" s="68" t="s">
        <v>344</v>
      </c>
      <c r="B76" s="55">
        <v>871</v>
      </c>
      <c r="C76" s="55" t="s">
        <v>596</v>
      </c>
      <c r="D76" s="55" t="s">
        <v>16</v>
      </c>
      <c r="E76" s="55" t="s">
        <v>110</v>
      </c>
      <c r="F76" s="55" t="s">
        <v>23</v>
      </c>
      <c r="G76" s="56" t="s">
        <v>19</v>
      </c>
      <c r="H76" s="70"/>
      <c r="I76" s="10" t="str">
        <f t="shared" si="0"/>
        <v>Veuillez compléter ce prix</v>
      </c>
      <c r="J76" s="57"/>
      <c r="K76" s="40"/>
      <c r="L76" s="57"/>
    </row>
    <row r="77" spans="1:12">
      <c r="A77" s="68" t="s">
        <v>345</v>
      </c>
      <c r="B77" s="55">
        <v>871</v>
      </c>
      <c r="C77" s="55" t="s">
        <v>597</v>
      </c>
      <c r="D77" s="55" t="s">
        <v>16</v>
      </c>
      <c r="E77" s="55" t="s">
        <v>110</v>
      </c>
      <c r="F77" s="55" t="s">
        <v>23</v>
      </c>
      <c r="G77" s="56" t="s">
        <v>19</v>
      </c>
      <c r="H77" s="70"/>
      <c r="I77" s="10" t="str">
        <f t="shared" si="0"/>
        <v>Veuillez compléter ce prix</v>
      </c>
      <c r="J77" s="57"/>
      <c r="K77" s="40"/>
      <c r="L77" s="57"/>
    </row>
    <row r="78" spans="1:12">
      <c r="A78" s="68" t="s">
        <v>346</v>
      </c>
      <c r="B78" s="55">
        <v>872</v>
      </c>
      <c r="C78" s="55" t="s">
        <v>604</v>
      </c>
      <c r="D78" s="55" t="s">
        <v>16</v>
      </c>
      <c r="E78" s="55" t="s">
        <v>34</v>
      </c>
      <c r="F78" s="55" t="s">
        <v>18</v>
      </c>
      <c r="G78" s="56" t="s">
        <v>19</v>
      </c>
      <c r="H78" s="70"/>
      <c r="I78" s="10" t="str">
        <f t="shared" si="0"/>
        <v>Veuillez compléter ce prix</v>
      </c>
      <c r="J78" s="57"/>
      <c r="K78" s="40"/>
      <c r="L78" s="57"/>
    </row>
    <row r="79" spans="1:12">
      <c r="A79" s="68" t="s">
        <v>347</v>
      </c>
      <c r="B79" s="55">
        <v>872</v>
      </c>
      <c r="C79" s="55" t="s">
        <v>605</v>
      </c>
      <c r="D79" s="55" t="s">
        <v>16</v>
      </c>
      <c r="E79" s="55" t="s">
        <v>34</v>
      </c>
      <c r="F79" s="55" t="s">
        <v>18</v>
      </c>
      <c r="G79" s="56" t="s">
        <v>19</v>
      </c>
      <c r="H79" s="70"/>
      <c r="I79" s="10" t="str">
        <f t="shared" ref="I79" si="5">IF(H79="","Veuillez compléter ce prix","")</f>
        <v>Veuillez compléter ce prix</v>
      </c>
      <c r="J79" s="57"/>
      <c r="K79" s="40"/>
      <c r="L79" s="57"/>
    </row>
    <row r="80" spans="1:12">
      <c r="A80" s="68" t="s">
        <v>348</v>
      </c>
      <c r="B80" s="55">
        <v>872</v>
      </c>
      <c r="C80" s="55" t="s">
        <v>589</v>
      </c>
      <c r="D80" s="55" t="s">
        <v>16</v>
      </c>
      <c r="E80" s="55" t="s">
        <v>34</v>
      </c>
      <c r="F80" s="55" t="s">
        <v>18</v>
      </c>
      <c r="G80" s="56" t="s">
        <v>19</v>
      </c>
      <c r="H80" s="70"/>
      <c r="I80" s="10" t="str">
        <f t="shared" si="0"/>
        <v>Veuillez compléter ce prix</v>
      </c>
      <c r="J80" s="57"/>
      <c r="K80" s="40"/>
      <c r="L80" s="57"/>
    </row>
    <row r="81" spans="1:12">
      <c r="A81" s="68" t="s">
        <v>349</v>
      </c>
      <c r="B81" s="55">
        <v>876</v>
      </c>
      <c r="C81" s="55" t="s">
        <v>69</v>
      </c>
      <c r="D81" s="55" t="s">
        <v>16</v>
      </c>
      <c r="E81" s="55" t="s">
        <v>110</v>
      </c>
      <c r="F81" s="55" t="s">
        <v>23</v>
      </c>
      <c r="G81" s="56" t="s">
        <v>19</v>
      </c>
      <c r="H81" s="70"/>
      <c r="I81" s="10" t="str">
        <f t="shared" si="0"/>
        <v>Veuillez compléter ce prix</v>
      </c>
      <c r="J81" s="57"/>
      <c r="K81" s="40"/>
      <c r="L81" s="57"/>
    </row>
    <row r="82" spans="1:12">
      <c r="A82" s="68" t="s">
        <v>350</v>
      </c>
      <c r="B82" s="55">
        <v>954</v>
      </c>
      <c r="C82" s="55" t="s">
        <v>69</v>
      </c>
      <c r="D82" s="55" t="s">
        <v>16</v>
      </c>
      <c r="E82" s="55" t="s">
        <v>110</v>
      </c>
      <c r="F82" s="55" t="s">
        <v>23</v>
      </c>
      <c r="G82" s="56" t="s">
        <v>19</v>
      </c>
      <c r="H82" s="70"/>
      <c r="I82" s="10" t="str">
        <f t="shared" si="0"/>
        <v>Veuillez compléter ce prix</v>
      </c>
      <c r="J82" s="57"/>
      <c r="K82" s="40"/>
      <c r="L82" s="57"/>
    </row>
    <row r="83" spans="1:12">
      <c r="A83" s="68" t="s">
        <v>351</v>
      </c>
      <c r="B83" s="55">
        <v>954</v>
      </c>
      <c r="C83" s="55" t="s">
        <v>69</v>
      </c>
      <c r="D83" s="55" t="s">
        <v>16</v>
      </c>
      <c r="E83" s="55" t="s">
        <v>110</v>
      </c>
      <c r="F83" s="55" t="s">
        <v>23</v>
      </c>
      <c r="G83" s="56" t="s">
        <v>19</v>
      </c>
      <c r="H83" s="70"/>
      <c r="I83" s="10" t="str">
        <f t="shared" si="0"/>
        <v>Veuillez compléter ce prix</v>
      </c>
      <c r="J83" s="57"/>
      <c r="K83" s="40"/>
      <c r="L83" s="57"/>
    </row>
    <row r="84" spans="1:12">
      <c r="A84" s="68" t="s">
        <v>352</v>
      </c>
      <c r="B84" s="55" t="s">
        <v>202</v>
      </c>
      <c r="C84" s="55" t="s">
        <v>69</v>
      </c>
      <c r="D84" s="55" t="s">
        <v>16</v>
      </c>
      <c r="E84" s="55" t="s">
        <v>110</v>
      </c>
      <c r="F84" s="55" t="s">
        <v>23</v>
      </c>
      <c r="G84" s="56" t="s">
        <v>19</v>
      </c>
      <c r="H84" s="70"/>
      <c r="I84" s="10" t="str">
        <f t="shared" si="0"/>
        <v>Veuillez compléter ce prix</v>
      </c>
      <c r="J84" s="57"/>
      <c r="K84" s="40"/>
      <c r="L84" s="57"/>
    </row>
    <row r="85" spans="1:12">
      <c r="A85" s="68" t="s">
        <v>353</v>
      </c>
      <c r="B85" s="55" t="s">
        <v>203</v>
      </c>
      <c r="C85" s="55" t="s">
        <v>69</v>
      </c>
      <c r="D85" s="55" t="s">
        <v>16</v>
      </c>
      <c r="E85" s="55" t="s">
        <v>110</v>
      </c>
      <c r="F85" s="55" t="s">
        <v>23</v>
      </c>
      <c r="G85" s="56" t="s">
        <v>19</v>
      </c>
      <c r="H85" s="70"/>
      <c r="I85" s="10" t="str">
        <f t="shared" si="0"/>
        <v>Veuillez compléter ce prix</v>
      </c>
      <c r="J85" s="57"/>
      <c r="K85" s="40"/>
      <c r="L85" s="57"/>
    </row>
    <row r="86" spans="1:12">
      <c r="A86" s="68" t="s">
        <v>354</v>
      </c>
      <c r="B86" s="55" t="s">
        <v>204</v>
      </c>
      <c r="C86" s="55" t="s">
        <v>69</v>
      </c>
      <c r="D86" s="55" t="s">
        <v>16</v>
      </c>
      <c r="E86" s="55" t="s">
        <v>110</v>
      </c>
      <c r="F86" s="55" t="s">
        <v>23</v>
      </c>
      <c r="G86" s="56" t="s">
        <v>19</v>
      </c>
      <c r="H86" s="70"/>
      <c r="I86" s="10" t="str">
        <f t="shared" si="0"/>
        <v>Veuillez compléter ce prix</v>
      </c>
      <c r="J86" s="57"/>
      <c r="K86" s="40"/>
      <c r="L86" s="57"/>
    </row>
    <row r="87" spans="1:12">
      <c r="A87" s="68" t="s">
        <v>355</v>
      </c>
      <c r="B87" s="55" t="s">
        <v>205</v>
      </c>
      <c r="C87" s="55" t="s">
        <v>144</v>
      </c>
      <c r="D87" s="55" t="s">
        <v>16</v>
      </c>
      <c r="E87" s="55" t="s">
        <v>110</v>
      </c>
      <c r="F87" s="55" t="s">
        <v>23</v>
      </c>
      <c r="G87" s="56" t="s">
        <v>19</v>
      </c>
      <c r="H87" s="70"/>
      <c r="I87" s="10" t="str">
        <f t="shared" si="0"/>
        <v>Veuillez compléter ce prix</v>
      </c>
      <c r="J87" s="57"/>
      <c r="K87" s="40"/>
      <c r="L87" s="57"/>
    </row>
    <row r="88" spans="1:12">
      <c r="A88" s="68" t="s">
        <v>356</v>
      </c>
      <c r="B88" s="55" t="s">
        <v>206</v>
      </c>
      <c r="C88" s="55" t="s">
        <v>69</v>
      </c>
      <c r="D88" s="55" t="s">
        <v>16</v>
      </c>
      <c r="E88" s="55" t="s">
        <v>110</v>
      </c>
      <c r="F88" s="55" t="s">
        <v>23</v>
      </c>
      <c r="G88" s="56" t="s">
        <v>19</v>
      </c>
      <c r="H88" s="70"/>
      <c r="I88" s="10" t="str">
        <f t="shared" si="0"/>
        <v>Veuillez compléter ce prix</v>
      </c>
      <c r="J88" s="57"/>
      <c r="K88" s="40"/>
      <c r="L88" s="57"/>
    </row>
    <row r="89" spans="1:12">
      <c r="A89" s="68" t="s">
        <v>357</v>
      </c>
      <c r="B89" s="55" t="s">
        <v>207</v>
      </c>
      <c r="C89" s="55" t="s">
        <v>69</v>
      </c>
      <c r="D89" s="55" t="s">
        <v>16</v>
      </c>
      <c r="E89" s="55" t="s">
        <v>110</v>
      </c>
      <c r="F89" s="55" t="s">
        <v>23</v>
      </c>
      <c r="G89" s="56" t="s">
        <v>19</v>
      </c>
      <c r="H89" s="70"/>
      <c r="I89" s="10" t="str">
        <f t="shared" si="0"/>
        <v>Veuillez compléter ce prix</v>
      </c>
      <c r="J89" s="57"/>
      <c r="K89" s="40"/>
      <c r="L89" s="57"/>
    </row>
    <row r="90" spans="1:12">
      <c r="A90" s="68" t="s">
        <v>358</v>
      </c>
      <c r="B90" s="55" t="s">
        <v>208</v>
      </c>
      <c r="C90" s="55" t="s">
        <v>69</v>
      </c>
      <c r="D90" s="55" t="s">
        <v>16</v>
      </c>
      <c r="E90" s="55" t="s">
        <v>110</v>
      </c>
      <c r="F90" s="55" t="s">
        <v>23</v>
      </c>
      <c r="G90" s="56" t="s">
        <v>19</v>
      </c>
      <c r="H90" s="70"/>
      <c r="I90" s="10" t="str">
        <f t="shared" si="0"/>
        <v>Veuillez compléter ce prix</v>
      </c>
      <c r="J90" s="57"/>
      <c r="K90" s="40"/>
      <c r="L90" s="57"/>
    </row>
    <row r="91" spans="1:12">
      <c r="A91" s="68" t="s">
        <v>359</v>
      </c>
      <c r="B91" s="55" t="s">
        <v>209</v>
      </c>
      <c r="C91" s="55" t="s">
        <v>69</v>
      </c>
      <c r="D91" s="55" t="s">
        <v>16</v>
      </c>
      <c r="E91" s="55" t="s">
        <v>110</v>
      </c>
      <c r="F91" s="55" t="s">
        <v>23</v>
      </c>
      <c r="G91" s="56" t="s">
        <v>19</v>
      </c>
      <c r="H91" s="70"/>
      <c r="I91" s="10" t="str">
        <f t="shared" si="0"/>
        <v>Veuillez compléter ce prix</v>
      </c>
      <c r="J91" s="57"/>
      <c r="K91" s="40"/>
      <c r="L91" s="57"/>
    </row>
    <row r="92" spans="1:12">
      <c r="A92" s="68" t="s">
        <v>360</v>
      </c>
      <c r="B92" s="55" t="s">
        <v>210</v>
      </c>
      <c r="C92" s="55" t="s">
        <v>69</v>
      </c>
      <c r="D92" s="55" t="s">
        <v>16</v>
      </c>
      <c r="E92" s="55" t="s">
        <v>110</v>
      </c>
      <c r="F92" s="55" t="s">
        <v>23</v>
      </c>
      <c r="G92" s="56" t="s">
        <v>19</v>
      </c>
      <c r="H92" s="70"/>
      <c r="I92" s="10" t="str">
        <f t="shared" si="0"/>
        <v>Veuillez compléter ce prix</v>
      </c>
      <c r="J92" s="57"/>
      <c r="K92" s="40"/>
      <c r="L92" s="57"/>
    </row>
    <row r="93" spans="1:12">
      <c r="A93" s="68" t="s">
        <v>361</v>
      </c>
      <c r="B93" s="55" t="s">
        <v>211</v>
      </c>
      <c r="C93" s="55" t="s">
        <v>69</v>
      </c>
      <c r="D93" s="55" t="s">
        <v>16</v>
      </c>
      <c r="E93" s="55" t="s">
        <v>110</v>
      </c>
      <c r="F93" s="55" t="s">
        <v>23</v>
      </c>
      <c r="G93" s="56" t="s">
        <v>19</v>
      </c>
      <c r="H93" s="70"/>
      <c r="I93" s="10" t="str">
        <f t="shared" si="0"/>
        <v>Veuillez compléter ce prix</v>
      </c>
      <c r="J93" s="57"/>
      <c r="K93" s="40"/>
      <c r="L93" s="57"/>
    </row>
    <row r="94" spans="1:12">
      <c r="A94" s="68" t="s">
        <v>362</v>
      </c>
      <c r="B94" s="55" t="s">
        <v>212</v>
      </c>
      <c r="C94" s="55" t="s">
        <v>69</v>
      </c>
      <c r="D94" s="55" t="s">
        <v>16</v>
      </c>
      <c r="E94" s="55" t="s">
        <v>110</v>
      </c>
      <c r="F94" s="55" t="s">
        <v>23</v>
      </c>
      <c r="G94" s="56" t="s">
        <v>19</v>
      </c>
      <c r="H94" s="70"/>
      <c r="I94" s="10" t="str">
        <f t="shared" si="0"/>
        <v>Veuillez compléter ce prix</v>
      </c>
      <c r="J94" s="57"/>
      <c r="K94" s="40"/>
      <c r="L94" s="57"/>
    </row>
    <row r="95" spans="1:12">
      <c r="A95" s="68" t="s">
        <v>363</v>
      </c>
      <c r="B95" s="55" t="s">
        <v>213</v>
      </c>
      <c r="C95" s="55" t="s">
        <v>69</v>
      </c>
      <c r="D95" s="55" t="s">
        <v>16</v>
      </c>
      <c r="E95" s="55" t="s">
        <v>110</v>
      </c>
      <c r="F95" s="55" t="s">
        <v>23</v>
      </c>
      <c r="G95" s="56" t="s">
        <v>19</v>
      </c>
      <c r="H95" s="70"/>
      <c r="I95" s="10" t="str">
        <f t="shared" si="0"/>
        <v>Veuillez compléter ce prix</v>
      </c>
      <c r="J95" s="57"/>
      <c r="K95" s="40"/>
      <c r="L95" s="57"/>
    </row>
    <row r="96" spans="1:12" ht="15.75" thickBot="1">
      <c r="A96" s="68" t="s">
        <v>364</v>
      </c>
      <c r="B96" s="59" t="s">
        <v>213</v>
      </c>
      <c r="C96" s="59" t="s">
        <v>69</v>
      </c>
      <c r="D96" s="55" t="s">
        <v>16</v>
      </c>
      <c r="E96" s="59" t="s">
        <v>110</v>
      </c>
      <c r="F96" s="59" t="s">
        <v>23</v>
      </c>
      <c r="G96" s="71" t="s">
        <v>19</v>
      </c>
      <c r="H96" s="72"/>
      <c r="I96" s="10" t="str">
        <f t="shared" si="0"/>
        <v>Veuillez compléter ce prix</v>
      </c>
      <c r="J96" s="57"/>
      <c r="K96" s="40"/>
      <c r="L96" s="57"/>
    </row>
    <row r="97" spans="1:11" s="3" customFormat="1" ht="15.75" customHeight="1" thickBot="1">
      <c r="A97" s="313" t="s">
        <v>261</v>
      </c>
      <c r="B97" s="314"/>
      <c r="C97" s="314"/>
      <c r="D97" s="314"/>
      <c r="E97" s="314"/>
      <c r="F97" s="314"/>
      <c r="G97" s="314"/>
      <c r="H97" s="12">
        <f>SUM(H6:H96)</f>
        <v>0</v>
      </c>
    </row>
    <row r="98" spans="1:11" ht="15.75" thickBot="1"/>
    <row r="99" spans="1:11" s="41" customFormat="1" ht="15.75" customHeight="1" thickBot="1">
      <c r="A99" s="315" t="s">
        <v>240</v>
      </c>
      <c r="B99" s="316"/>
      <c r="C99" s="316"/>
      <c r="D99" s="316"/>
      <c r="E99" s="316"/>
      <c r="F99" s="316"/>
      <c r="G99" s="316"/>
      <c r="H99" s="316"/>
      <c r="I99" s="10"/>
      <c r="J99" s="10"/>
      <c r="K99" s="10"/>
    </row>
    <row r="100" spans="1:11" ht="45.75" thickBot="1">
      <c r="A100" s="74" t="s">
        <v>334</v>
      </c>
      <c r="B100" s="77" t="s">
        <v>6</v>
      </c>
      <c r="C100" s="77" t="s">
        <v>7</v>
      </c>
      <c r="D100" s="77" t="s">
        <v>8</v>
      </c>
      <c r="E100" s="77" t="s">
        <v>9</v>
      </c>
      <c r="F100" s="77" t="s">
        <v>10</v>
      </c>
      <c r="G100" s="78" t="s">
        <v>11</v>
      </c>
      <c r="H100" s="79" t="s">
        <v>12</v>
      </c>
      <c r="I100" s="10"/>
    </row>
    <row r="101" spans="1:11">
      <c r="A101" s="67" t="s">
        <v>365</v>
      </c>
      <c r="B101" s="50">
        <v>872</v>
      </c>
      <c r="C101" s="50" t="s">
        <v>92</v>
      </c>
      <c r="D101" s="50" t="s">
        <v>16</v>
      </c>
      <c r="E101" s="50" t="s">
        <v>93</v>
      </c>
      <c r="F101" s="50" t="s">
        <v>23</v>
      </c>
      <c r="G101" s="266" t="s">
        <v>19</v>
      </c>
      <c r="H101" s="69"/>
      <c r="I101" s="10" t="str">
        <f t="shared" ref="I101:I103" si="6">IF(H101="","Veuillez compléter ce prix","")</f>
        <v>Veuillez compléter ce prix</v>
      </c>
    </row>
    <row r="102" spans="1:11">
      <c r="A102" s="68" t="s">
        <v>366</v>
      </c>
      <c r="B102" s="53">
        <v>872</v>
      </c>
      <c r="C102" s="53" t="s">
        <v>94</v>
      </c>
      <c r="D102" s="53" t="s">
        <v>16</v>
      </c>
      <c r="E102" s="53" t="s">
        <v>25</v>
      </c>
      <c r="F102" s="53" t="s">
        <v>18</v>
      </c>
      <c r="G102" s="54" t="s">
        <v>19</v>
      </c>
      <c r="H102" s="70"/>
      <c r="I102" s="10" t="str">
        <f t="shared" si="6"/>
        <v>Veuillez compléter ce prix</v>
      </c>
    </row>
    <row r="103" spans="1:11">
      <c r="A103" s="68" t="s">
        <v>367</v>
      </c>
      <c r="B103" s="53">
        <v>872</v>
      </c>
      <c r="C103" s="53" t="s">
        <v>589</v>
      </c>
      <c r="D103" s="53" t="s">
        <v>16</v>
      </c>
      <c r="E103" s="53" t="s">
        <v>34</v>
      </c>
      <c r="F103" s="53" t="s">
        <v>18</v>
      </c>
      <c r="G103" s="54" t="s">
        <v>19</v>
      </c>
      <c r="H103" s="70"/>
      <c r="I103" s="10" t="str">
        <f t="shared" si="6"/>
        <v>Veuillez compléter ce prix</v>
      </c>
    </row>
    <row r="104" spans="1:11">
      <c r="A104" s="68" t="s">
        <v>368</v>
      </c>
      <c r="B104" s="53">
        <v>874</v>
      </c>
      <c r="C104" s="53" t="s">
        <v>95</v>
      </c>
      <c r="D104" s="53" t="s">
        <v>16</v>
      </c>
      <c r="E104" s="53" t="s">
        <v>26</v>
      </c>
      <c r="F104" s="53" t="s">
        <v>23</v>
      </c>
      <c r="G104" s="54" t="s">
        <v>19</v>
      </c>
      <c r="H104" s="70"/>
      <c r="I104" s="10" t="str">
        <f t="shared" ref="I104:I106" si="7">IF(H104="","Veuillez compléter ce prix","")</f>
        <v>Veuillez compléter ce prix</v>
      </c>
    </row>
    <row r="105" spans="1:11">
      <c r="A105" s="68" t="s">
        <v>369</v>
      </c>
      <c r="B105" s="53">
        <v>863</v>
      </c>
      <c r="C105" s="53" t="s">
        <v>96</v>
      </c>
      <c r="D105" s="53" t="s">
        <v>16</v>
      </c>
      <c r="E105" s="53" t="s">
        <v>97</v>
      </c>
      <c r="F105" s="53" t="s">
        <v>18</v>
      </c>
      <c r="G105" s="54" t="s">
        <v>19</v>
      </c>
      <c r="H105" s="70"/>
      <c r="I105" s="10" t="str">
        <f t="shared" si="7"/>
        <v>Veuillez compléter ce prix</v>
      </c>
    </row>
    <row r="106" spans="1:11">
      <c r="A106" s="68" t="s">
        <v>370</v>
      </c>
      <c r="B106" s="53">
        <v>491</v>
      </c>
      <c r="C106" s="53" t="s">
        <v>98</v>
      </c>
      <c r="D106" s="53" t="s">
        <v>16</v>
      </c>
      <c r="E106" s="53" t="s">
        <v>25</v>
      </c>
      <c r="F106" s="53" t="s">
        <v>18</v>
      </c>
      <c r="G106" s="54" t="s">
        <v>19</v>
      </c>
      <c r="H106" s="70"/>
      <c r="I106" s="10" t="str">
        <f t="shared" si="7"/>
        <v>Veuillez compléter ce prix</v>
      </c>
    </row>
    <row r="107" spans="1:11">
      <c r="A107" s="68" t="s">
        <v>371</v>
      </c>
      <c r="B107" s="53">
        <v>512</v>
      </c>
      <c r="C107" s="53" t="s">
        <v>69</v>
      </c>
      <c r="D107" s="53" t="s">
        <v>16</v>
      </c>
      <c r="E107" s="53" t="s">
        <v>110</v>
      </c>
      <c r="F107" s="53" t="s">
        <v>18</v>
      </c>
      <c r="G107" s="54" t="s">
        <v>19</v>
      </c>
      <c r="H107" s="70"/>
      <c r="I107" s="10" t="str">
        <f>IF(H107="","Veuillez compléter ce prix","")</f>
        <v>Veuillez compléter ce prix</v>
      </c>
    </row>
    <row r="108" spans="1:11">
      <c r="A108" s="68" t="s">
        <v>372</v>
      </c>
      <c r="B108" s="53">
        <v>399</v>
      </c>
      <c r="C108" s="53" t="s">
        <v>99</v>
      </c>
      <c r="D108" s="53" t="s">
        <v>16</v>
      </c>
      <c r="E108" s="53" t="s">
        <v>100</v>
      </c>
      <c r="F108" s="53" t="s">
        <v>23</v>
      </c>
      <c r="G108" s="54" t="s">
        <v>19</v>
      </c>
      <c r="H108" s="70"/>
      <c r="I108" s="10" t="str">
        <f t="shared" ref="I108:I190" si="8">IF(H108="","Veuillez compléter ce prix","")</f>
        <v>Veuillez compléter ce prix</v>
      </c>
    </row>
    <row r="109" spans="1:11">
      <c r="A109" s="68" t="s">
        <v>373</v>
      </c>
      <c r="B109" s="53">
        <v>311</v>
      </c>
      <c r="C109" s="53" t="s">
        <v>101</v>
      </c>
      <c r="D109" s="53" t="s">
        <v>16</v>
      </c>
      <c r="E109" s="53" t="s">
        <v>34</v>
      </c>
      <c r="F109" s="53" t="s">
        <v>18</v>
      </c>
      <c r="G109" s="54" t="s">
        <v>19</v>
      </c>
      <c r="H109" s="70"/>
      <c r="I109" s="10" t="str">
        <f t="shared" si="8"/>
        <v>Veuillez compléter ce prix</v>
      </c>
    </row>
    <row r="110" spans="1:11">
      <c r="A110" s="68" t="s">
        <v>374</v>
      </c>
      <c r="B110" s="53">
        <v>311</v>
      </c>
      <c r="C110" s="53" t="s">
        <v>590</v>
      </c>
      <c r="D110" s="53" t="s">
        <v>16</v>
      </c>
      <c r="E110" s="53" t="s">
        <v>110</v>
      </c>
      <c r="F110" s="53" t="s">
        <v>23</v>
      </c>
      <c r="G110" s="54" t="s">
        <v>19</v>
      </c>
      <c r="H110" s="70"/>
      <c r="I110" s="10" t="str">
        <f t="shared" si="8"/>
        <v>Veuillez compléter ce prix</v>
      </c>
    </row>
    <row r="111" spans="1:11">
      <c r="A111" s="68" t="s">
        <v>375</v>
      </c>
      <c r="B111" s="53">
        <v>311</v>
      </c>
      <c r="C111" s="53" t="s">
        <v>591</v>
      </c>
      <c r="D111" s="53" t="s">
        <v>16</v>
      </c>
      <c r="E111" s="53" t="s">
        <v>110</v>
      </c>
      <c r="F111" s="53" t="s">
        <v>23</v>
      </c>
      <c r="G111" s="54" t="s">
        <v>19</v>
      </c>
      <c r="H111" s="70"/>
      <c r="I111" s="10" t="str">
        <f t="shared" si="8"/>
        <v>Veuillez compléter ce prix</v>
      </c>
    </row>
    <row r="112" spans="1:11">
      <c r="A112" s="68" t="s">
        <v>376</v>
      </c>
      <c r="B112" s="53">
        <v>311</v>
      </c>
      <c r="C112" s="53" t="s">
        <v>102</v>
      </c>
      <c r="D112" s="53" t="s">
        <v>16</v>
      </c>
      <c r="E112" s="53" t="s">
        <v>34</v>
      </c>
      <c r="F112" s="53" t="s">
        <v>23</v>
      </c>
      <c r="G112" s="54" t="s">
        <v>19</v>
      </c>
      <c r="H112" s="70"/>
      <c r="I112" s="10" t="str">
        <f t="shared" si="8"/>
        <v>Veuillez compléter ce prix</v>
      </c>
    </row>
    <row r="113" spans="1:9">
      <c r="A113" s="68" t="s">
        <v>377</v>
      </c>
      <c r="B113" s="53">
        <v>386</v>
      </c>
      <c r="C113" s="53" t="s">
        <v>103</v>
      </c>
      <c r="D113" s="53" t="s">
        <v>16</v>
      </c>
      <c r="E113" s="53" t="s">
        <v>34</v>
      </c>
      <c r="F113" s="53" t="s">
        <v>18</v>
      </c>
      <c r="G113" s="54" t="s">
        <v>19</v>
      </c>
      <c r="H113" s="70"/>
      <c r="I113" s="10" t="str">
        <f t="shared" si="8"/>
        <v>Veuillez compléter ce prix</v>
      </c>
    </row>
    <row r="114" spans="1:9">
      <c r="A114" s="68" t="s">
        <v>378</v>
      </c>
      <c r="B114" s="53">
        <v>209</v>
      </c>
      <c r="C114" s="53" t="s">
        <v>104</v>
      </c>
      <c r="D114" s="53" t="s">
        <v>16</v>
      </c>
      <c r="E114" s="53" t="s">
        <v>34</v>
      </c>
      <c r="F114" s="53" t="s">
        <v>18</v>
      </c>
      <c r="G114" s="54" t="s">
        <v>19</v>
      </c>
      <c r="H114" s="70"/>
      <c r="I114" s="10" t="str">
        <f t="shared" si="8"/>
        <v>Veuillez compléter ce prix</v>
      </c>
    </row>
    <row r="115" spans="1:9">
      <c r="A115" s="68" t="s">
        <v>379</v>
      </c>
      <c r="B115" s="53">
        <v>946</v>
      </c>
      <c r="C115" s="53" t="s">
        <v>105</v>
      </c>
      <c r="D115" s="53" t="s">
        <v>16</v>
      </c>
      <c r="E115" s="53" t="s">
        <v>51</v>
      </c>
      <c r="F115" s="53" t="s">
        <v>18</v>
      </c>
      <c r="G115" s="54" t="s">
        <v>19</v>
      </c>
      <c r="H115" s="70"/>
      <c r="I115" s="10" t="str">
        <f t="shared" si="8"/>
        <v>Veuillez compléter ce prix</v>
      </c>
    </row>
    <row r="116" spans="1:9">
      <c r="A116" s="68" t="s">
        <v>380</v>
      </c>
      <c r="B116" s="53">
        <v>418</v>
      </c>
      <c r="C116" s="53" t="s">
        <v>106</v>
      </c>
      <c r="D116" s="53" t="s">
        <v>16</v>
      </c>
      <c r="E116" s="53" t="s">
        <v>17</v>
      </c>
      <c r="F116" s="53" t="s">
        <v>18</v>
      </c>
      <c r="G116" s="54" t="s">
        <v>19</v>
      </c>
      <c r="H116" s="70"/>
      <c r="I116" s="10" t="str">
        <f t="shared" si="8"/>
        <v>Veuillez compléter ce prix</v>
      </c>
    </row>
    <row r="117" spans="1:9">
      <c r="A117" s="68" t="s">
        <v>381</v>
      </c>
      <c r="B117" s="53">
        <v>424</v>
      </c>
      <c r="C117" s="53" t="s">
        <v>69</v>
      </c>
      <c r="D117" s="53" t="s">
        <v>16</v>
      </c>
      <c r="E117" s="53" t="s">
        <v>110</v>
      </c>
      <c r="F117" s="53" t="s">
        <v>23</v>
      </c>
      <c r="G117" s="54" t="s">
        <v>19</v>
      </c>
      <c r="H117" s="70"/>
      <c r="I117" s="10" t="str">
        <f t="shared" si="8"/>
        <v>Veuillez compléter ce prix</v>
      </c>
    </row>
    <row r="118" spans="1:9">
      <c r="A118" s="68" t="s">
        <v>382</v>
      </c>
      <c r="B118" s="53">
        <v>425</v>
      </c>
      <c r="C118" s="53" t="s">
        <v>69</v>
      </c>
      <c r="D118" s="53" t="s">
        <v>16</v>
      </c>
      <c r="E118" s="53" t="s">
        <v>110</v>
      </c>
      <c r="F118" s="53" t="s">
        <v>23</v>
      </c>
      <c r="G118" s="54" t="s">
        <v>19</v>
      </c>
      <c r="H118" s="70"/>
      <c r="I118" s="10" t="str">
        <f t="shared" si="8"/>
        <v>Veuillez compléter ce prix</v>
      </c>
    </row>
    <row r="119" spans="1:9">
      <c r="A119" s="68" t="s">
        <v>383</v>
      </c>
      <c r="B119" s="53">
        <v>951</v>
      </c>
      <c r="C119" s="53" t="s">
        <v>69</v>
      </c>
      <c r="D119" s="53" t="s">
        <v>16</v>
      </c>
      <c r="E119" s="53" t="s">
        <v>214</v>
      </c>
      <c r="F119" s="53" t="s">
        <v>18</v>
      </c>
      <c r="G119" s="54" t="s">
        <v>19</v>
      </c>
      <c r="H119" s="70"/>
      <c r="I119" s="10" t="str">
        <f t="shared" si="8"/>
        <v>Veuillez compléter ce prix</v>
      </c>
    </row>
    <row r="120" spans="1:9">
      <c r="A120" s="68" t="s">
        <v>384</v>
      </c>
      <c r="B120" s="53">
        <v>943</v>
      </c>
      <c r="C120" s="53" t="s">
        <v>107</v>
      </c>
      <c r="D120" s="53" t="s">
        <v>16</v>
      </c>
      <c r="E120" s="53" t="s">
        <v>34</v>
      </c>
      <c r="F120" s="53" t="s">
        <v>18</v>
      </c>
      <c r="G120" s="54" t="s">
        <v>19</v>
      </c>
      <c r="H120" s="70"/>
      <c r="I120" s="10" t="str">
        <f t="shared" si="8"/>
        <v>Veuillez compléter ce prix</v>
      </c>
    </row>
    <row r="121" spans="1:9">
      <c r="A121" s="68" t="s">
        <v>385</v>
      </c>
      <c r="B121" s="53">
        <v>236</v>
      </c>
      <c r="C121" s="53" t="s">
        <v>69</v>
      </c>
      <c r="D121" s="53" t="s">
        <v>16</v>
      </c>
      <c r="E121" s="53" t="s">
        <v>34</v>
      </c>
      <c r="F121" s="53" t="s">
        <v>18</v>
      </c>
      <c r="G121" s="54" t="s">
        <v>19</v>
      </c>
      <c r="H121" s="70"/>
      <c r="I121" s="10" t="str">
        <f t="shared" si="8"/>
        <v>Veuillez compléter ce prix</v>
      </c>
    </row>
    <row r="122" spans="1:9">
      <c r="A122" s="68" t="s">
        <v>386</v>
      </c>
      <c r="B122" s="53">
        <v>173</v>
      </c>
      <c r="C122" s="53" t="s">
        <v>108</v>
      </c>
      <c r="D122" s="53" t="s">
        <v>16</v>
      </c>
      <c r="E122" s="53" t="s">
        <v>50</v>
      </c>
      <c r="F122" s="53" t="s">
        <v>18</v>
      </c>
      <c r="G122" s="54" t="s">
        <v>19</v>
      </c>
      <c r="H122" s="70"/>
      <c r="I122" s="10" t="str">
        <f t="shared" si="8"/>
        <v>Veuillez compléter ce prix</v>
      </c>
    </row>
    <row r="123" spans="1:9">
      <c r="A123" s="68" t="s">
        <v>387</v>
      </c>
      <c r="B123" s="53">
        <v>181</v>
      </c>
      <c r="C123" s="53" t="s">
        <v>109</v>
      </c>
      <c r="D123" s="53" t="s">
        <v>16</v>
      </c>
      <c r="E123" s="53" t="s">
        <v>110</v>
      </c>
      <c r="F123" s="53" t="s">
        <v>18</v>
      </c>
      <c r="G123" s="54" t="s">
        <v>19</v>
      </c>
      <c r="H123" s="70"/>
      <c r="I123" s="10" t="str">
        <f t="shared" si="8"/>
        <v>Veuillez compléter ce prix</v>
      </c>
    </row>
    <row r="124" spans="1:9">
      <c r="A124" s="68" t="s">
        <v>388</v>
      </c>
      <c r="B124" s="53">
        <v>275</v>
      </c>
      <c r="C124" s="53" t="s">
        <v>592</v>
      </c>
      <c r="D124" s="53" t="s">
        <v>16</v>
      </c>
      <c r="E124" s="53" t="s">
        <v>20</v>
      </c>
      <c r="F124" s="53" t="s">
        <v>18</v>
      </c>
      <c r="G124" s="54" t="s">
        <v>19</v>
      </c>
      <c r="H124" s="70"/>
      <c r="I124" s="10" t="str">
        <f t="shared" si="8"/>
        <v>Veuillez compléter ce prix</v>
      </c>
    </row>
    <row r="125" spans="1:9">
      <c r="A125" s="68" t="s">
        <v>389</v>
      </c>
      <c r="B125" s="53">
        <v>275</v>
      </c>
      <c r="C125" s="53" t="s">
        <v>593</v>
      </c>
      <c r="D125" s="53" t="s">
        <v>16</v>
      </c>
      <c r="E125" s="53" t="s">
        <v>20</v>
      </c>
      <c r="F125" s="53" t="s">
        <v>18</v>
      </c>
      <c r="G125" s="54" t="s">
        <v>19</v>
      </c>
      <c r="H125" s="70"/>
      <c r="I125" s="10" t="str">
        <f t="shared" si="8"/>
        <v>Veuillez compléter ce prix</v>
      </c>
    </row>
    <row r="126" spans="1:9">
      <c r="A126" s="68" t="s">
        <v>390</v>
      </c>
      <c r="B126" s="53">
        <v>761</v>
      </c>
      <c r="C126" s="53" t="s">
        <v>69</v>
      </c>
      <c r="D126" s="53" t="s">
        <v>16</v>
      </c>
      <c r="E126" s="53" t="s">
        <v>47</v>
      </c>
      <c r="F126" s="53" t="s">
        <v>23</v>
      </c>
      <c r="G126" s="54" t="s">
        <v>19</v>
      </c>
      <c r="H126" s="70"/>
      <c r="I126" s="10" t="str">
        <f t="shared" si="8"/>
        <v>Veuillez compléter ce prix</v>
      </c>
    </row>
    <row r="127" spans="1:9">
      <c r="A127" s="68" t="s">
        <v>391</v>
      </c>
      <c r="B127" s="53">
        <v>341</v>
      </c>
      <c r="C127" s="53" t="s">
        <v>69</v>
      </c>
      <c r="D127" s="53" t="s">
        <v>16</v>
      </c>
      <c r="E127" s="53" t="s">
        <v>110</v>
      </c>
      <c r="F127" s="53" t="s">
        <v>23</v>
      </c>
      <c r="G127" s="54" t="s">
        <v>19</v>
      </c>
      <c r="H127" s="70"/>
      <c r="I127" s="10" t="str">
        <f t="shared" si="8"/>
        <v>Veuillez compléter ce prix</v>
      </c>
    </row>
    <row r="128" spans="1:9">
      <c r="A128" s="68" t="s">
        <v>392</v>
      </c>
      <c r="B128" s="53">
        <v>512</v>
      </c>
      <c r="C128" s="53" t="s">
        <v>69</v>
      </c>
      <c r="D128" s="53" t="s">
        <v>16</v>
      </c>
      <c r="E128" s="53" t="s">
        <v>47</v>
      </c>
      <c r="F128" s="53" t="s">
        <v>18</v>
      </c>
      <c r="G128" s="54" t="s">
        <v>19</v>
      </c>
      <c r="H128" s="70"/>
      <c r="I128" s="10" t="str">
        <f t="shared" si="8"/>
        <v>Veuillez compléter ce prix</v>
      </c>
    </row>
    <row r="129" spans="1:12">
      <c r="A129" s="68" t="s">
        <v>393</v>
      </c>
      <c r="B129" s="53">
        <v>738</v>
      </c>
      <c r="C129" s="53" t="s">
        <v>595</v>
      </c>
      <c r="D129" s="53" t="s">
        <v>16</v>
      </c>
      <c r="E129" s="53" t="s">
        <v>110</v>
      </c>
      <c r="F129" s="53" t="s">
        <v>18</v>
      </c>
      <c r="G129" s="54" t="s">
        <v>19</v>
      </c>
      <c r="H129" s="70"/>
      <c r="I129" s="10" t="str">
        <f t="shared" si="8"/>
        <v>Veuillez compléter ce prix</v>
      </c>
    </row>
    <row r="130" spans="1:12">
      <c r="A130" s="68" t="s">
        <v>394</v>
      </c>
      <c r="B130" s="53">
        <v>738</v>
      </c>
      <c r="C130" s="53" t="s">
        <v>596</v>
      </c>
      <c r="D130" s="53" t="s">
        <v>16</v>
      </c>
      <c r="E130" s="53" t="s">
        <v>110</v>
      </c>
      <c r="F130" s="53" t="s">
        <v>18</v>
      </c>
      <c r="G130" s="54" t="s">
        <v>19</v>
      </c>
      <c r="H130" s="70"/>
      <c r="I130" s="10" t="str">
        <f t="shared" si="8"/>
        <v>Veuillez compléter ce prix</v>
      </c>
    </row>
    <row r="131" spans="1:12">
      <c r="A131" s="68" t="s">
        <v>395</v>
      </c>
      <c r="B131" s="53">
        <v>738</v>
      </c>
      <c r="C131" s="53" t="s">
        <v>597</v>
      </c>
      <c r="D131" s="53" t="s">
        <v>16</v>
      </c>
      <c r="E131" s="53" t="s">
        <v>110</v>
      </c>
      <c r="F131" s="53" t="s">
        <v>18</v>
      </c>
      <c r="G131" s="54" t="s">
        <v>19</v>
      </c>
      <c r="H131" s="70"/>
      <c r="I131" s="10" t="str">
        <f t="shared" si="8"/>
        <v>Veuillez compléter ce prix</v>
      </c>
    </row>
    <row r="132" spans="1:12">
      <c r="A132" s="68" t="s">
        <v>396</v>
      </c>
      <c r="B132" s="53">
        <v>888</v>
      </c>
      <c r="C132" s="53" t="s">
        <v>69</v>
      </c>
      <c r="D132" s="53" t="s">
        <v>16</v>
      </c>
      <c r="E132" s="53" t="s">
        <v>110</v>
      </c>
      <c r="F132" s="53" t="s">
        <v>18</v>
      </c>
      <c r="G132" s="54" t="s">
        <v>19</v>
      </c>
      <c r="H132" s="70"/>
      <c r="I132" s="10" t="str">
        <f t="shared" si="8"/>
        <v>Veuillez compléter ce prix</v>
      </c>
    </row>
    <row r="133" spans="1:12">
      <c r="A133" s="68" t="s">
        <v>397</v>
      </c>
      <c r="B133" s="53">
        <v>888</v>
      </c>
      <c r="C133" s="53" t="s">
        <v>69</v>
      </c>
      <c r="D133" s="53" t="s">
        <v>16</v>
      </c>
      <c r="E133" s="53" t="s">
        <v>47</v>
      </c>
      <c r="F133" s="53" t="s">
        <v>18</v>
      </c>
      <c r="G133" s="54" t="s">
        <v>19</v>
      </c>
      <c r="H133" s="70"/>
      <c r="I133" s="10" t="str">
        <f t="shared" si="8"/>
        <v>Veuillez compléter ce prix</v>
      </c>
    </row>
    <row r="134" spans="1:12">
      <c r="A134" s="68" t="s">
        <v>398</v>
      </c>
      <c r="B134" s="53">
        <v>912</v>
      </c>
      <c r="C134" s="53" t="s">
        <v>595</v>
      </c>
      <c r="D134" s="53" t="s">
        <v>16</v>
      </c>
      <c r="E134" s="53" t="s">
        <v>110</v>
      </c>
      <c r="F134" s="53" t="s">
        <v>18</v>
      </c>
      <c r="G134" s="54" t="s">
        <v>19</v>
      </c>
      <c r="H134" s="70"/>
      <c r="I134" s="10" t="str">
        <f t="shared" si="8"/>
        <v>Veuillez compléter ce prix</v>
      </c>
    </row>
    <row r="135" spans="1:12">
      <c r="A135" s="68" t="s">
        <v>399</v>
      </c>
      <c r="B135" s="53">
        <v>912</v>
      </c>
      <c r="C135" s="53" t="s">
        <v>596</v>
      </c>
      <c r="D135" s="53" t="s">
        <v>16</v>
      </c>
      <c r="E135" s="53" t="s">
        <v>110</v>
      </c>
      <c r="F135" s="53" t="s">
        <v>18</v>
      </c>
      <c r="G135" s="54" t="s">
        <v>19</v>
      </c>
      <c r="H135" s="70"/>
      <c r="I135" s="10" t="str">
        <f t="shared" si="8"/>
        <v>Veuillez compléter ce prix</v>
      </c>
    </row>
    <row r="136" spans="1:12">
      <c r="A136" s="68" t="s">
        <v>607</v>
      </c>
      <c r="B136" s="53">
        <v>931</v>
      </c>
      <c r="C136" s="53" t="s">
        <v>595</v>
      </c>
      <c r="D136" s="53" t="s">
        <v>16</v>
      </c>
      <c r="E136" s="53" t="s">
        <v>110</v>
      </c>
      <c r="F136" s="53" t="s">
        <v>18</v>
      </c>
      <c r="G136" s="54" t="s">
        <v>19</v>
      </c>
      <c r="H136" s="70"/>
      <c r="I136" s="10" t="str">
        <f t="shared" si="8"/>
        <v>Veuillez compléter ce prix</v>
      </c>
    </row>
    <row r="137" spans="1:12">
      <c r="A137" s="68" t="s">
        <v>608</v>
      </c>
      <c r="B137" s="53">
        <v>931</v>
      </c>
      <c r="C137" s="53" t="s">
        <v>596</v>
      </c>
      <c r="D137" s="53" t="s">
        <v>16</v>
      </c>
      <c r="E137" s="53" t="s">
        <v>110</v>
      </c>
      <c r="F137" s="53" t="s">
        <v>18</v>
      </c>
      <c r="G137" s="54" t="s">
        <v>19</v>
      </c>
      <c r="H137" s="70"/>
      <c r="I137" s="10" t="str">
        <f t="shared" si="8"/>
        <v>Veuillez compléter ce prix</v>
      </c>
    </row>
    <row r="138" spans="1:12">
      <c r="A138" s="68" t="s">
        <v>609</v>
      </c>
      <c r="B138" s="53">
        <v>931</v>
      </c>
      <c r="C138" s="53" t="s">
        <v>597</v>
      </c>
      <c r="D138" s="53" t="s">
        <v>16</v>
      </c>
      <c r="E138" s="53" t="s">
        <v>110</v>
      </c>
      <c r="F138" s="53" t="s">
        <v>18</v>
      </c>
      <c r="G138" s="54" t="s">
        <v>19</v>
      </c>
      <c r="H138" s="70"/>
      <c r="I138" s="10" t="str">
        <f t="shared" si="8"/>
        <v>Veuillez compléter ce prix</v>
      </c>
    </row>
    <row r="139" spans="1:12">
      <c r="A139" s="68" t="s">
        <v>404</v>
      </c>
      <c r="B139" s="53">
        <v>997</v>
      </c>
      <c r="C139" s="53" t="s">
        <v>111</v>
      </c>
      <c r="D139" s="53" t="s">
        <v>16</v>
      </c>
      <c r="E139" s="53" t="s">
        <v>110</v>
      </c>
      <c r="F139" s="53" t="s">
        <v>18</v>
      </c>
      <c r="G139" s="54" t="s">
        <v>19</v>
      </c>
      <c r="H139" s="70"/>
      <c r="I139" s="10" t="str">
        <f t="shared" si="8"/>
        <v>Veuillez compléter ce prix</v>
      </c>
    </row>
    <row r="140" spans="1:12">
      <c r="A140" s="68" t="s">
        <v>405</v>
      </c>
      <c r="B140" s="53">
        <v>997</v>
      </c>
      <c r="C140" s="53" t="s">
        <v>598</v>
      </c>
      <c r="D140" s="53" t="s">
        <v>16</v>
      </c>
      <c r="E140" s="53" t="s">
        <v>110</v>
      </c>
      <c r="F140" s="53" t="s">
        <v>18</v>
      </c>
      <c r="G140" s="54" t="s">
        <v>19</v>
      </c>
      <c r="H140" s="70"/>
      <c r="I140" s="10" t="str">
        <f t="shared" si="8"/>
        <v>Veuillez compléter ce prix</v>
      </c>
    </row>
    <row r="141" spans="1:12">
      <c r="A141" s="68" t="s">
        <v>406</v>
      </c>
      <c r="B141" s="55">
        <v>946</v>
      </c>
      <c r="C141" s="55" t="s">
        <v>112</v>
      </c>
      <c r="D141" s="55" t="s">
        <v>113</v>
      </c>
      <c r="E141" s="56" t="s">
        <v>114</v>
      </c>
      <c r="F141" s="53" t="s">
        <v>23</v>
      </c>
      <c r="G141" s="54" t="s">
        <v>19</v>
      </c>
      <c r="H141" s="70"/>
      <c r="I141" s="10" t="str">
        <f t="shared" si="8"/>
        <v>Veuillez compléter ce prix</v>
      </c>
    </row>
    <row r="142" spans="1:12">
      <c r="A142" s="68" t="s">
        <v>407</v>
      </c>
      <c r="B142" s="55">
        <v>200</v>
      </c>
      <c r="C142" s="55" t="s">
        <v>69</v>
      </c>
      <c r="D142" s="55" t="s">
        <v>16</v>
      </c>
      <c r="E142" s="55" t="s">
        <v>110</v>
      </c>
      <c r="F142" s="55" t="s">
        <v>23</v>
      </c>
      <c r="G142" s="56" t="s">
        <v>19</v>
      </c>
      <c r="H142" s="70"/>
      <c r="I142" s="10" t="str">
        <f t="shared" si="8"/>
        <v>Veuillez compléter ce prix</v>
      </c>
      <c r="J142" s="57"/>
      <c r="K142" s="40"/>
      <c r="L142" s="57"/>
    </row>
    <row r="143" spans="1:12">
      <c r="A143" s="68" t="s">
        <v>408</v>
      </c>
      <c r="B143" s="55">
        <v>200</v>
      </c>
      <c r="C143" s="55" t="s">
        <v>599</v>
      </c>
      <c r="D143" s="55" t="s">
        <v>16</v>
      </c>
      <c r="E143" s="55" t="s">
        <v>17</v>
      </c>
      <c r="F143" s="55" t="s">
        <v>23</v>
      </c>
      <c r="G143" s="56" t="s">
        <v>19</v>
      </c>
      <c r="H143" s="70"/>
      <c r="I143" s="10" t="str">
        <f t="shared" si="8"/>
        <v>Veuillez compléter ce prix</v>
      </c>
      <c r="J143" s="57"/>
      <c r="K143" s="40"/>
      <c r="L143" s="57"/>
    </row>
    <row r="144" spans="1:12">
      <c r="A144" s="68" t="s">
        <v>409</v>
      </c>
      <c r="B144" s="55">
        <v>209</v>
      </c>
      <c r="C144" s="55" t="s">
        <v>69</v>
      </c>
      <c r="D144" s="55" t="s">
        <v>16</v>
      </c>
      <c r="E144" s="55" t="s">
        <v>110</v>
      </c>
      <c r="F144" s="55" t="s">
        <v>23</v>
      </c>
      <c r="G144" s="56" t="s">
        <v>19</v>
      </c>
      <c r="H144" s="70"/>
      <c r="I144" s="10" t="str">
        <f t="shared" si="8"/>
        <v>Veuillez compléter ce prix</v>
      </c>
      <c r="J144" s="57"/>
      <c r="K144" s="40"/>
      <c r="L144" s="57"/>
    </row>
    <row r="145" spans="1:12">
      <c r="A145" s="68" t="s">
        <v>410</v>
      </c>
      <c r="B145" s="55">
        <v>212</v>
      </c>
      <c r="C145" s="55" t="s">
        <v>69</v>
      </c>
      <c r="D145" s="55" t="s">
        <v>16</v>
      </c>
      <c r="E145" s="55" t="s">
        <v>110</v>
      </c>
      <c r="F145" s="55" t="s">
        <v>23</v>
      </c>
      <c r="G145" s="56" t="s">
        <v>19</v>
      </c>
      <c r="H145" s="70"/>
      <c r="I145" s="10" t="str">
        <f t="shared" si="8"/>
        <v>Veuillez compléter ce prix</v>
      </c>
      <c r="J145" s="57"/>
      <c r="K145" s="40"/>
      <c r="L145" s="57"/>
    </row>
    <row r="146" spans="1:12">
      <c r="A146" s="68" t="s">
        <v>411</v>
      </c>
      <c r="B146" s="55">
        <v>342</v>
      </c>
      <c r="C146" s="55" t="s">
        <v>600</v>
      </c>
      <c r="D146" s="55" t="s">
        <v>16</v>
      </c>
      <c r="E146" s="55" t="s">
        <v>72</v>
      </c>
      <c r="F146" s="55" t="s">
        <v>18</v>
      </c>
      <c r="G146" s="56" t="s">
        <v>19</v>
      </c>
      <c r="H146" s="70"/>
      <c r="I146" s="10" t="str">
        <f t="shared" si="8"/>
        <v>Veuillez compléter ce prix</v>
      </c>
      <c r="J146" s="57"/>
      <c r="K146" s="40"/>
      <c r="L146" s="57"/>
    </row>
    <row r="147" spans="1:12">
      <c r="A147" s="68" t="s">
        <v>412</v>
      </c>
      <c r="B147" s="55">
        <v>397</v>
      </c>
      <c r="C147" s="55" t="s">
        <v>198</v>
      </c>
      <c r="D147" s="55" t="s">
        <v>16</v>
      </c>
      <c r="E147" s="55" t="s">
        <v>26</v>
      </c>
      <c r="F147" s="55" t="s">
        <v>18</v>
      </c>
      <c r="G147" s="56" t="s">
        <v>19</v>
      </c>
      <c r="H147" s="70"/>
      <c r="I147" s="10" t="str">
        <f t="shared" si="8"/>
        <v>Veuillez compléter ce prix</v>
      </c>
      <c r="J147" s="57"/>
      <c r="K147" s="40"/>
      <c r="L147" s="57"/>
    </row>
    <row r="148" spans="1:12">
      <c r="A148" s="68" t="s">
        <v>413</v>
      </c>
      <c r="B148" s="55">
        <v>422</v>
      </c>
      <c r="C148" s="55" t="s">
        <v>601</v>
      </c>
      <c r="D148" s="55" t="s">
        <v>16</v>
      </c>
      <c r="E148" s="55" t="s">
        <v>72</v>
      </c>
      <c r="F148" s="55" t="s">
        <v>18</v>
      </c>
      <c r="G148" s="56" t="s">
        <v>19</v>
      </c>
      <c r="H148" s="70"/>
      <c r="I148" s="10" t="str">
        <f t="shared" si="8"/>
        <v>Veuillez compléter ce prix</v>
      </c>
      <c r="J148" s="57"/>
      <c r="K148" s="40"/>
      <c r="L148" s="57"/>
    </row>
    <row r="149" spans="1:12">
      <c r="A149" s="68" t="s">
        <v>414</v>
      </c>
      <c r="B149" s="55">
        <v>564</v>
      </c>
      <c r="C149" s="55" t="s">
        <v>602</v>
      </c>
      <c r="D149" s="55" t="s">
        <v>16</v>
      </c>
      <c r="E149" s="55" t="s">
        <v>72</v>
      </c>
      <c r="F149" s="55" t="s">
        <v>18</v>
      </c>
      <c r="G149" s="56" t="s">
        <v>19</v>
      </c>
      <c r="H149" s="70"/>
      <c r="I149" s="10" t="str">
        <f t="shared" si="8"/>
        <v>Veuillez compléter ce prix</v>
      </c>
      <c r="J149" s="57"/>
      <c r="K149" s="40"/>
      <c r="L149" s="57"/>
    </row>
    <row r="150" spans="1:12">
      <c r="A150" s="68" t="s">
        <v>415</v>
      </c>
      <c r="B150" s="55">
        <v>953</v>
      </c>
      <c r="C150" s="55" t="s">
        <v>69</v>
      </c>
      <c r="D150" s="55" t="s">
        <v>16</v>
      </c>
      <c r="E150" s="55" t="s">
        <v>110</v>
      </c>
      <c r="F150" s="55" t="s">
        <v>23</v>
      </c>
      <c r="G150" s="56" t="s">
        <v>19</v>
      </c>
      <c r="H150" s="70"/>
      <c r="I150" s="10" t="str">
        <f t="shared" si="8"/>
        <v>Veuillez compléter ce prix</v>
      </c>
      <c r="J150" s="57"/>
      <c r="K150" s="40"/>
      <c r="L150" s="57"/>
    </row>
    <row r="151" spans="1:12">
      <c r="A151" s="68" t="s">
        <v>416</v>
      </c>
      <c r="B151" s="55">
        <v>228</v>
      </c>
      <c r="C151" s="55" t="s">
        <v>69</v>
      </c>
      <c r="D151" s="55" t="s">
        <v>16</v>
      </c>
      <c r="E151" s="55" t="s">
        <v>110</v>
      </c>
      <c r="F151" s="55" t="s">
        <v>23</v>
      </c>
      <c r="G151" s="56" t="s">
        <v>19</v>
      </c>
      <c r="H151" s="70"/>
      <c r="I151" s="10" t="str">
        <f t="shared" si="8"/>
        <v>Veuillez compléter ce prix</v>
      </c>
      <c r="J151" s="57"/>
      <c r="K151" s="40"/>
      <c r="L151" s="57"/>
    </row>
    <row r="152" spans="1:12">
      <c r="A152" s="68" t="s">
        <v>417</v>
      </c>
      <c r="B152" s="55">
        <v>231</v>
      </c>
      <c r="C152" s="55" t="s">
        <v>199</v>
      </c>
      <c r="D152" s="55" t="s">
        <v>16</v>
      </c>
      <c r="E152" s="55" t="s">
        <v>110</v>
      </c>
      <c r="F152" s="55" t="s">
        <v>23</v>
      </c>
      <c r="G152" s="56" t="s">
        <v>19</v>
      </c>
      <c r="H152" s="70"/>
      <c r="I152" s="10" t="str">
        <f t="shared" si="8"/>
        <v>Veuillez compléter ce prix</v>
      </c>
      <c r="J152" s="57"/>
      <c r="K152" s="40"/>
      <c r="L152" s="57"/>
    </row>
    <row r="153" spans="1:12">
      <c r="A153" s="68" t="s">
        <v>418</v>
      </c>
      <c r="B153" s="55">
        <v>231</v>
      </c>
      <c r="C153" s="55" t="s">
        <v>200</v>
      </c>
      <c r="D153" s="55" t="s">
        <v>16</v>
      </c>
      <c r="E153" s="55" t="s">
        <v>110</v>
      </c>
      <c r="F153" s="55" t="s">
        <v>23</v>
      </c>
      <c r="G153" s="56" t="s">
        <v>19</v>
      </c>
      <c r="H153" s="70"/>
      <c r="I153" s="10" t="str">
        <f t="shared" si="8"/>
        <v>Veuillez compléter ce prix</v>
      </c>
      <c r="J153" s="57"/>
      <c r="K153" s="40"/>
      <c r="L153" s="57"/>
    </row>
    <row r="154" spans="1:12">
      <c r="A154" s="68" t="s">
        <v>419</v>
      </c>
      <c r="B154" s="55">
        <v>231</v>
      </c>
      <c r="C154" s="55" t="s">
        <v>200</v>
      </c>
      <c r="D154" s="55" t="s">
        <v>16</v>
      </c>
      <c r="E154" s="55" t="s">
        <v>110</v>
      </c>
      <c r="F154" s="55" t="s">
        <v>23</v>
      </c>
      <c r="G154" s="56" t="s">
        <v>19</v>
      </c>
      <c r="H154" s="70"/>
      <c r="I154" s="10" t="str">
        <f t="shared" si="8"/>
        <v>Veuillez compléter ce prix</v>
      </c>
      <c r="J154" s="57"/>
      <c r="K154" s="40"/>
      <c r="L154" s="57"/>
    </row>
    <row r="155" spans="1:12">
      <c r="A155" s="68" t="s">
        <v>420</v>
      </c>
      <c r="B155" s="55">
        <v>237</v>
      </c>
      <c r="C155" s="55" t="s">
        <v>69</v>
      </c>
      <c r="D155" s="55" t="s">
        <v>16</v>
      </c>
      <c r="E155" s="55" t="s">
        <v>110</v>
      </c>
      <c r="F155" s="55" t="s">
        <v>23</v>
      </c>
      <c r="G155" s="56" t="s">
        <v>19</v>
      </c>
      <c r="H155" s="70"/>
      <c r="I155" s="10" t="str">
        <f t="shared" si="8"/>
        <v>Veuillez compléter ce prix</v>
      </c>
      <c r="J155" s="57"/>
      <c r="K155" s="40"/>
      <c r="L155" s="57"/>
    </row>
    <row r="156" spans="1:12">
      <c r="A156" s="68" t="s">
        <v>421</v>
      </c>
      <c r="B156" s="55">
        <v>240</v>
      </c>
      <c r="C156" s="55" t="s">
        <v>69</v>
      </c>
      <c r="D156" s="55" t="s">
        <v>16</v>
      </c>
      <c r="E156" s="55" t="s">
        <v>110</v>
      </c>
      <c r="F156" s="55" t="s">
        <v>23</v>
      </c>
      <c r="G156" s="56" t="s">
        <v>19</v>
      </c>
      <c r="H156" s="70"/>
      <c r="I156" s="10" t="str">
        <f t="shared" si="8"/>
        <v>Veuillez compléter ce prix</v>
      </c>
      <c r="J156" s="57"/>
      <c r="K156" s="40"/>
      <c r="L156" s="57"/>
    </row>
    <row r="157" spans="1:12">
      <c r="A157" s="68" t="s">
        <v>422</v>
      </c>
      <c r="B157" s="55">
        <v>241</v>
      </c>
      <c r="C157" s="55" t="s">
        <v>69</v>
      </c>
      <c r="D157" s="55" t="s">
        <v>16</v>
      </c>
      <c r="E157" s="55" t="s">
        <v>110</v>
      </c>
      <c r="F157" s="55" t="s">
        <v>23</v>
      </c>
      <c r="G157" s="56" t="s">
        <v>19</v>
      </c>
      <c r="H157" s="70"/>
      <c r="I157" s="10" t="str">
        <f t="shared" si="8"/>
        <v>Veuillez compléter ce prix</v>
      </c>
      <c r="J157" s="57"/>
      <c r="K157" s="40"/>
      <c r="L157" s="57"/>
    </row>
    <row r="158" spans="1:12">
      <c r="A158" s="68" t="s">
        <v>423</v>
      </c>
      <c r="B158" s="55">
        <v>275</v>
      </c>
      <c r="C158" s="55" t="s">
        <v>69</v>
      </c>
      <c r="D158" s="55" t="s">
        <v>16</v>
      </c>
      <c r="E158" s="55" t="s">
        <v>110</v>
      </c>
      <c r="F158" s="55" t="s">
        <v>23</v>
      </c>
      <c r="G158" s="56" t="s">
        <v>19</v>
      </c>
      <c r="H158" s="70"/>
      <c r="I158" s="10" t="str">
        <f t="shared" si="8"/>
        <v>Veuillez compléter ce prix</v>
      </c>
      <c r="J158" s="57"/>
      <c r="K158" s="40"/>
      <c r="L158" s="57"/>
    </row>
    <row r="159" spans="1:12">
      <c r="A159" s="68" t="s">
        <v>424</v>
      </c>
      <c r="B159" s="55">
        <v>275</v>
      </c>
      <c r="C159" s="55" t="s">
        <v>69</v>
      </c>
      <c r="D159" s="55" t="s">
        <v>16</v>
      </c>
      <c r="E159" s="55" t="s">
        <v>110</v>
      </c>
      <c r="F159" s="55" t="s">
        <v>23</v>
      </c>
      <c r="G159" s="56" t="s">
        <v>19</v>
      </c>
      <c r="H159" s="70"/>
      <c r="I159" s="10" t="str">
        <f t="shared" si="8"/>
        <v>Veuillez compléter ce prix</v>
      </c>
      <c r="J159" s="57"/>
      <c r="K159" s="40"/>
      <c r="L159" s="57"/>
    </row>
    <row r="160" spans="1:12">
      <c r="A160" s="68" t="s">
        <v>425</v>
      </c>
      <c r="B160" s="55">
        <v>520</v>
      </c>
      <c r="C160" s="55" t="s">
        <v>69</v>
      </c>
      <c r="D160" s="55" t="s">
        <v>16</v>
      </c>
      <c r="E160" s="55" t="s">
        <v>110</v>
      </c>
      <c r="F160" s="55" t="s">
        <v>23</v>
      </c>
      <c r="G160" s="56" t="s">
        <v>19</v>
      </c>
      <c r="H160" s="70"/>
      <c r="I160" s="10" t="str">
        <f t="shared" si="8"/>
        <v>Veuillez compléter ce prix</v>
      </c>
      <c r="J160" s="57"/>
      <c r="K160" s="40"/>
      <c r="L160" s="57"/>
    </row>
    <row r="161" spans="1:12">
      <c r="A161" s="68" t="s">
        <v>426</v>
      </c>
      <c r="B161" s="55">
        <v>646</v>
      </c>
      <c r="C161" s="55" t="s">
        <v>69</v>
      </c>
      <c r="D161" s="55" t="s">
        <v>16</v>
      </c>
      <c r="E161" s="55" t="s">
        <v>110</v>
      </c>
      <c r="F161" s="55" t="s">
        <v>23</v>
      </c>
      <c r="G161" s="56" t="s">
        <v>19</v>
      </c>
      <c r="H161" s="70"/>
      <c r="I161" s="10" t="str">
        <f t="shared" si="8"/>
        <v>Veuillez compléter ce prix</v>
      </c>
      <c r="J161" s="57"/>
      <c r="K161" s="40"/>
      <c r="L161" s="57"/>
    </row>
    <row r="162" spans="1:12">
      <c r="A162" s="68" t="s">
        <v>427</v>
      </c>
      <c r="B162" s="55">
        <v>646</v>
      </c>
      <c r="C162" s="55" t="s">
        <v>69</v>
      </c>
      <c r="D162" s="55" t="s">
        <v>16</v>
      </c>
      <c r="E162" s="55" t="s">
        <v>110</v>
      </c>
      <c r="F162" s="55" t="s">
        <v>23</v>
      </c>
      <c r="G162" s="56" t="s">
        <v>19</v>
      </c>
      <c r="H162" s="70"/>
      <c r="I162" s="10" t="str">
        <f t="shared" si="8"/>
        <v>Veuillez compléter ce prix</v>
      </c>
      <c r="J162" s="57"/>
      <c r="K162" s="40"/>
      <c r="L162" s="57"/>
    </row>
    <row r="163" spans="1:12">
      <c r="A163" s="68" t="s">
        <v>428</v>
      </c>
      <c r="B163" s="55">
        <v>751</v>
      </c>
      <c r="C163" s="55" t="s">
        <v>69</v>
      </c>
      <c r="D163" s="55" t="s">
        <v>16</v>
      </c>
      <c r="E163" s="55" t="s">
        <v>110</v>
      </c>
      <c r="F163" s="55" t="s">
        <v>23</v>
      </c>
      <c r="G163" s="56" t="s">
        <v>19</v>
      </c>
      <c r="H163" s="70"/>
      <c r="I163" s="10" t="str">
        <f t="shared" si="8"/>
        <v>Veuillez compléter ce prix</v>
      </c>
      <c r="J163" s="57"/>
      <c r="K163" s="40"/>
      <c r="L163" s="57"/>
    </row>
    <row r="164" spans="1:12">
      <c r="A164" s="68" t="s">
        <v>429</v>
      </c>
      <c r="B164" s="55">
        <v>753</v>
      </c>
      <c r="C164" s="55" t="s">
        <v>595</v>
      </c>
      <c r="D164" s="55" t="s">
        <v>16</v>
      </c>
      <c r="E164" s="55" t="s">
        <v>110</v>
      </c>
      <c r="F164" s="55" t="s">
        <v>23</v>
      </c>
      <c r="G164" s="56" t="s">
        <v>19</v>
      </c>
      <c r="H164" s="70"/>
      <c r="I164" s="10" t="str">
        <f t="shared" si="8"/>
        <v>Veuillez compléter ce prix</v>
      </c>
      <c r="J164" s="57"/>
      <c r="K164" s="40"/>
      <c r="L164" s="57"/>
    </row>
    <row r="165" spans="1:12">
      <c r="A165" s="68" t="s">
        <v>430</v>
      </c>
      <c r="B165" s="55">
        <v>753</v>
      </c>
      <c r="C165" s="55" t="s">
        <v>596</v>
      </c>
      <c r="D165" s="55" t="s">
        <v>16</v>
      </c>
      <c r="E165" s="55" t="s">
        <v>110</v>
      </c>
      <c r="F165" s="55" t="s">
        <v>23</v>
      </c>
      <c r="G165" s="56" t="s">
        <v>19</v>
      </c>
      <c r="H165" s="70"/>
      <c r="I165" s="10" t="str">
        <f t="shared" si="8"/>
        <v>Veuillez compléter ce prix</v>
      </c>
      <c r="J165" s="57"/>
      <c r="K165" s="40"/>
      <c r="L165" s="57"/>
    </row>
    <row r="166" spans="1:12">
      <c r="A166" s="68" t="s">
        <v>431</v>
      </c>
      <c r="B166" s="55">
        <v>753</v>
      </c>
      <c r="C166" s="55" t="s">
        <v>597</v>
      </c>
      <c r="D166" s="55" t="s">
        <v>16</v>
      </c>
      <c r="E166" s="55" t="s">
        <v>110</v>
      </c>
      <c r="F166" s="55" t="s">
        <v>23</v>
      </c>
      <c r="G166" s="56" t="s">
        <v>19</v>
      </c>
      <c r="H166" s="70"/>
      <c r="I166" s="10" t="str">
        <f t="shared" si="8"/>
        <v>Veuillez compléter ce prix</v>
      </c>
      <c r="J166" s="57"/>
      <c r="K166" s="40"/>
      <c r="L166" s="57"/>
    </row>
    <row r="167" spans="1:12">
      <c r="A167" s="68" t="s">
        <v>432</v>
      </c>
      <c r="B167" s="55">
        <v>778</v>
      </c>
      <c r="C167" s="55" t="s">
        <v>201</v>
      </c>
      <c r="D167" s="55" t="s">
        <v>16</v>
      </c>
      <c r="E167" s="55" t="s">
        <v>72</v>
      </c>
      <c r="F167" s="55" t="s">
        <v>23</v>
      </c>
      <c r="G167" s="56" t="s">
        <v>19</v>
      </c>
      <c r="H167" s="70"/>
      <c r="I167" s="10" t="str">
        <f t="shared" si="8"/>
        <v>Veuillez compléter ce prix</v>
      </c>
      <c r="J167" s="57"/>
      <c r="K167" s="40"/>
      <c r="L167" s="57"/>
    </row>
    <row r="168" spans="1:12">
      <c r="A168" s="68" t="s">
        <v>433</v>
      </c>
      <c r="B168" s="55">
        <v>784</v>
      </c>
      <c r="C168" s="55" t="s">
        <v>603</v>
      </c>
      <c r="D168" s="55" t="s">
        <v>16</v>
      </c>
      <c r="E168" s="55" t="s">
        <v>72</v>
      </c>
      <c r="F168" s="55" t="s">
        <v>18</v>
      </c>
      <c r="G168" s="56" t="s">
        <v>19</v>
      </c>
      <c r="H168" s="70"/>
      <c r="I168" s="10" t="str">
        <f t="shared" si="8"/>
        <v>Veuillez compléter ce prix</v>
      </c>
      <c r="J168" s="57"/>
      <c r="K168" s="40"/>
      <c r="L168" s="57"/>
    </row>
    <row r="169" spans="1:12">
      <c r="A169" s="68" t="s">
        <v>434</v>
      </c>
      <c r="B169" s="55">
        <v>871</v>
      </c>
      <c r="C169" s="55" t="s">
        <v>595</v>
      </c>
      <c r="D169" s="55" t="s">
        <v>16</v>
      </c>
      <c r="E169" s="55" t="s">
        <v>110</v>
      </c>
      <c r="F169" s="55" t="s">
        <v>23</v>
      </c>
      <c r="G169" s="56" t="s">
        <v>19</v>
      </c>
      <c r="H169" s="70"/>
      <c r="I169" s="10" t="str">
        <f t="shared" si="8"/>
        <v>Veuillez compléter ce prix</v>
      </c>
      <c r="J169" s="57"/>
      <c r="K169" s="40"/>
      <c r="L169" s="57"/>
    </row>
    <row r="170" spans="1:12">
      <c r="A170" s="68" t="s">
        <v>435</v>
      </c>
      <c r="B170" s="55">
        <v>871</v>
      </c>
      <c r="C170" s="55" t="s">
        <v>596</v>
      </c>
      <c r="D170" s="55" t="s">
        <v>16</v>
      </c>
      <c r="E170" s="55" t="s">
        <v>110</v>
      </c>
      <c r="F170" s="55" t="s">
        <v>23</v>
      </c>
      <c r="G170" s="56" t="s">
        <v>19</v>
      </c>
      <c r="H170" s="70"/>
      <c r="I170" s="10" t="str">
        <f t="shared" si="8"/>
        <v>Veuillez compléter ce prix</v>
      </c>
      <c r="J170" s="57"/>
      <c r="K170" s="40"/>
      <c r="L170" s="57"/>
    </row>
    <row r="171" spans="1:12">
      <c r="A171" s="68" t="s">
        <v>436</v>
      </c>
      <c r="B171" s="55">
        <v>871</v>
      </c>
      <c r="C171" s="55" t="s">
        <v>597</v>
      </c>
      <c r="D171" s="55" t="s">
        <v>16</v>
      </c>
      <c r="E171" s="55" t="s">
        <v>110</v>
      </c>
      <c r="F171" s="55" t="s">
        <v>23</v>
      </c>
      <c r="G171" s="56" t="s">
        <v>19</v>
      </c>
      <c r="H171" s="70"/>
      <c r="I171" s="10" t="str">
        <f t="shared" si="8"/>
        <v>Veuillez compléter ce prix</v>
      </c>
      <c r="J171" s="57"/>
      <c r="K171" s="40"/>
      <c r="L171" s="57"/>
    </row>
    <row r="172" spans="1:12">
      <c r="A172" s="68" t="s">
        <v>437</v>
      </c>
      <c r="B172" s="55">
        <v>872</v>
      </c>
      <c r="C172" s="55" t="s">
        <v>604</v>
      </c>
      <c r="D172" s="55" t="s">
        <v>16</v>
      </c>
      <c r="E172" s="55" t="s">
        <v>34</v>
      </c>
      <c r="F172" s="55" t="s">
        <v>18</v>
      </c>
      <c r="G172" s="56" t="s">
        <v>19</v>
      </c>
      <c r="H172" s="70"/>
      <c r="I172" s="10" t="str">
        <f t="shared" si="8"/>
        <v>Veuillez compléter ce prix</v>
      </c>
      <c r="J172" s="57"/>
      <c r="K172" s="40"/>
      <c r="L172" s="57"/>
    </row>
    <row r="173" spans="1:12">
      <c r="A173" s="68" t="s">
        <v>438</v>
      </c>
      <c r="B173" s="55">
        <v>872</v>
      </c>
      <c r="C173" s="55" t="s">
        <v>605</v>
      </c>
      <c r="D173" s="55" t="s">
        <v>16</v>
      </c>
      <c r="E173" s="55" t="s">
        <v>34</v>
      </c>
      <c r="F173" s="55" t="s">
        <v>18</v>
      </c>
      <c r="G173" s="56" t="s">
        <v>19</v>
      </c>
      <c r="H173" s="70"/>
      <c r="I173" s="10" t="str">
        <f t="shared" si="8"/>
        <v>Veuillez compléter ce prix</v>
      </c>
      <c r="J173" s="57"/>
      <c r="K173" s="40"/>
      <c r="L173" s="57"/>
    </row>
    <row r="174" spans="1:12">
      <c r="A174" s="68" t="s">
        <v>439</v>
      </c>
      <c r="B174" s="55">
        <v>872</v>
      </c>
      <c r="C174" s="55" t="s">
        <v>589</v>
      </c>
      <c r="D174" s="55" t="s">
        <v>16</v>
      </c>
      <c r="E174" s="55" t="s">
        <v>34</v>
      </c>
      <c r="F174" s="55" t="s">
        <v>18</v>
      </c>
      <c r="G174" s="56" t="s">
        <v>19</v>
      </c>
      <c r="H174" s="70"/>
      <c r="I174" s="10" t="str">
        <f t="shared" si="8"/>
        <v>Veuillez compléter ce prix</v>
      </c>
      <c r="J174" s="57"/>
      <c r="K174" s="40"/>
      <c r="L174" s="57"/>
    </row>
    <row r="175" spans="1:12">
      <c r="A175" s="68" t="s">
        <v>440</v>
      </c>
      <c r="B175" s="55">
        <v>876</v>
      </c>
      <c r="C175" s="55" t="s">
        <v>69</v>
      </c>
      <c r="D175" s="55" t="s">
        <v>16</v>
      </c>
      <c r="E175" s="55" t="s">
        <v>110</v>
      </c>
      <c r="F175" s="55" t="s">
        <v>23</v>
      </c>
      <c r="G175" s="56" t="s">
        <v>19</v>
      </c>
      <c r="H175" s="70"/>
      <c r="I175" s="10" t="str">
        <f t="shared" si="8"/>
        <v>Veuillez compléter ce prix</v>
      </c>
      <c r="J175" s="57"/>
      <c r="K175" s="40"/>
      <c r="L175" s="57"/>
    </row>
    <row r="176" spans="1:12">
      <c r="A176" s="68" t="s">
        <v>441</v>
      </c>
      <c r="B176" s="55">
        <v>954</v>
      </c>
      <c r="C176" s="55" t="s">
        <v>69</v>
      </c>
      <c r="D176" s="55" t="s">
        <v>16</v>
      </c>
      <c r="E176" s="55" t="s">
        <v>110</v>
      </c>
      <c r="F176" s="55" t="s">
        <v>23</v>
      </c>
      <c r="G176" s="56" t="s">
        <v>19</v>
      </c>
      <c r="H176" s="70"/>
      <c r="I176" s="10" t="str">
        <f t="shared" si="8"/>
        <v>Veuillez compléter ce prix</v>
      </c>
      <c r="J176" s="57"/>
      <c r="K176" s="40"/>
      <c r="L176" s="57"/>
    </row>
    <row r="177" spans="1:12">
      <c r="A177" s="68" t="s">
        <v>442</v>
      </c>
      <c r="B177" s="55">
        <v>954</v>
      </c>
      <c r="C177" s="55" t="s">
        <v>69</v>
      </c>
      <c r="D177" s="55" t="s">
        <v>16</v>
      </c>
      <c r="E177" s="55" t="s">
        <v>110</v>
      </c>
      <c r="F177" s="55" t="s">
        <v>23</v>
      </c>
      <c r="G177" s="56" t="s">
        <v>19</v>
      </c>
      <c r="H177" s="70"/>
      <c r="I177" s="10" t="str">
        <f t="shared" si="8"/>
        <v>Veuillez compléter ce prix</v>
      </c>
      <c r="J177" s="57"/>
      <c r="K177" s="40"/>
      <c r="L177" s="57"/>
    </row>
    <row r="178" spans="1:12">
      <c r="A178" s="68" t="s">
        <v>443</v>
      </c>
      <c r="B178" s="55" t="s">
        <v>202</v>
      </c>
      <c r="C178" s="55" t="s">
        <v>69</v>
      </c>
      <c r="D178" s="55" t="s">
        <v>16</v>
      </c>
      <c r="E178" s="55" t="s">
        <v>110</v>
      </c>
      <c r="F178" s="55" t="s">
        <v>23</v>
      </c>
      <c r="G178" s="56" t="s">
        <v>19</v>
      </c>
      <c r="H178" s="70"/>
      <c r="I178" s="10" t="str">
        <f t="shared" si="8"/>
        <v>Veuillez compléter ce prix</v>
      </c>
      <c r="J178" s="57"/>
      <c r="K178" s="40"/>
      <c r="L178" s="57"/>
    </row>
    <row r="179" spans="1:12">
      <c r="A179" s="68" t="s">
        <v>444</v>
      </c>
      <c r="B179" s="55" t="s">
        <v>203</v>
      </c>
      <c r="C179" s="55" t="s">
        <v>69</v>
      </c>
      <c r="D179" s="55" t="s">
        <v>16</v>
      </c>
      <c r="E179" s="55" t="s">
        <v>110</v>
      </c>
      <c r="F179" s="55" t="s">
        <v>23</v>
      </c>
      <c r="G179" s="56" t="s">
        <v>19</v>
      </c>
      <c r="H179" s="70"/>
      <c r="I179" s="10" t="str">
        <f t="shared" si="8"/>
        <v>Veuillez compléter ce prix</v>
      </c>
      <c r="J179" s="57"/>
      <c r="K179" s="40"/>
      <c r="L179" s="57"/>
    </row>
    <row r="180" spans="1:12">
      <c r="A180" s="68" t="s">
        <v>445</v>
      </c>
      <c r="B180" s="55" t="s">
        <v>204</v>
      </c>
      <c r="C180" s="55" t="s">
        <v>69</v>
      </c>
      <c r="D180" s="55" t="s">
        <v>16</v>
      </c>
      <c r="E180" s="55" t="s">
        <v>110</v>
      </c>
      <c r="F180" s="55" t="s">
        <v>23</v>
      </c>
      <c r="G180" s="56" t="s">
        <v>19</v>
      </c>
      <c r="H180" s="70"/>
      <c r="I180" s="10" t="str">
        <f t="shared" si="8"/>
        <v>Veuillez compléter ce prix</v>
      </c>
      <c r="J180" s="57"/>
      <c r="K180" s="40"/>
      <c r="L180" s="57"/>
    </row>
    <row r="181" spans="1:12">
      <c r="A181" s="68" t="s">
        <v>446</v>
      </c>
      <c r="B181" s="55" t="s">
        <v>205</v>
      </c>
      <c r="C181" s="55" t="s">
        <v>144</v>
      </c>
      <c r="D181" s="55" t="s">
        <v>16</v>
      </c>
      <c r="E181" s="55" t="s">
        <v>110</v>
      </c>
      <c r="F181" s="55" t="s">
        <v>23</v>
      </c>
      <c r="G181" s="56" t="s">
        <v>19</v>
      </c>
      <c r="H181" s="70"/>
      <c r="I181" s="10" t="str">
        <f t="shared" si="8"/>
        <v>Veuillez compléter ce prix</v>
      </c>
      <c r="J181" s="57"/>
      <c r="K181" s="40"/>
      <c r="L181" s="57"/>
    </row>
    <row r="182" spans="1:12">
      <c r="A182" s="68" t="s">
        <v>447</v>
      </c>
      <c r="B182" s="55" t="s">
        <v>206</v>
      </c>
      <c r="C182" s="55" t="s">
        <v>69</v>
      </c>
      <c r="D182" s="55" t="s">
        <v>16</v>
      </c>
      <c r="E182" s="55" t="s">
        <v>110</v>
      </c>
      <c r="F182" s="55" t="s">
        <v>23</v>
      </c>
      <c r="G182" s="56" t="s">
        <v>19</v>
      </c>
      <c r="H182" s="70"/>
      <c r="I182" s="10" t="str">
        <f t="shared" si="8"/>
        <v>Veuillez compléter ce prix</v>
      </c>
      <c r="J182" s="57"/>
      <c r="K182" s="40"/>
      <c r="L182" s="57"/>
    </row>
    <row r="183" spans="1:12">
      <c r="A183" s="68" t="s">
        <v>448</v>
      </c>
      <c r="B183" s="55" t="s">
        <v>207</v>
      </c>
      <c r="C183" s="55" t="s">
        <v>69</v>
      </c>
      <c r="D183" s="55" t="s">
        <v>16</v>
      </c>
      <c r="E183" s="55" t="s">
        <v>110</v>
      </c>
      <c r="F183" s="55" t="s">
        <v>23</v>
      </c>
      <c r="G183" s="56" t="s">
        <v>19</v>
      </c>
      <c r="H183" s="70"/>
      <c r="I183" s="10" t="str">
        <f t="shared" si="8"/>
        <v>Veuillez compléter ce prix</v>
      </c>
      <c r="J183" s="57"/>
      <c r="K183" s="40"/>
      <c r="L183" s="57"/>
    </row>
    <row r="184" spans="1:12">
      <c r="A184" s="68" t="s">
        <v>449</v>
      </c>
      <c r="B184" s="55" t="s">
        <v>208</v>
      </c>
      <c r="C184" s="55" t="s">
        <v>69</v>
      </c>
      <c r="D184" s="55" t="s">
        <v>16</v>
      </c>
      <c r="E184" s="55" t="s">
        <v>110</v>
      </c>
      <c r="F184" s="55" t="s">
        <v>23</v>
      </c>
      <c r="G184" s="56" t="s">
        <v>19</v>
      </c>
      <c r="H184" s="70"/>
      <c r="I184" s="10" t="str">
        <f t="shared" si="8"/>
        <v>Veuillez compléter ce prix</v>
      </c>
      <c r="J184" s="57"/>
      <c r="K184" s="40"/>
      <c r="L184" s="57"/>
    </row>
    <row r="185" spans="1:12">
      <c r="A185" s="68" t="s">
        <v>450</v>
      </c>
      <c r="B185" s="55" t="s">
        <v>209</v>
      </c>
      <c r="C185" s="55" t="s">
        <v>69</v>
      </c>
      <c r="D185" s="55" t="s">
        <v>16</v>
      </c>
      <c r="E185" s="55" t="s">
        <v>110</v>
      </c>
      <c r="F185" s="55" t="s">
        <v>23</v>
      </c>
      <c r="G185" s="56" t="s">
        <v>19</v>
      </c>
      <c r="H185" s="70"/>
      <c r="I185" s="10" t="str">
        <f t="shared" si="8"/>
        <v>Veuillez compléter ce prix</v>
      </c>
      <c r="J185" s="57"/>
      <c r="K185" s="40"/>
      <c r="L185" s="57"/>
    </row>
    <row r="186" spans="1:12">
      <c r="A186" s="68" t="s">
        <v>451</v>
      </c>
      <c r="B186" s="55" t="s">
        <v>210</v>
      </c>
      <c r="C186" s="55" t="s">
        <v>69</v>
      </c>
      <c r="D186" s="55" t="s">
        <v>16</v>
      </c>
      <c r="E186" s="55" t="s">
        <v>110</v>
      </c>
      <c r="F186" s="55" t="s">
        <v>23</v>
      </c>
      <c r="G186" s="56" t="s">
        <v>19</v>
      </c>
      <c r="H186" s="70"/>
      <c r="I186" s="10" t="str">
        <f t="shared" si="8"/>
        <v>Veuillez compléter ce prix</v>
      </c>
      <c r="J186" s="57"/>
      <c r="K186" s="40"/>
      <c r="L186" s="57"/>
    </row>
    <row r="187" spans="1:12">
      <c r="A187" s="68" t="s">
        <v>452</v>
      </c>
      <c r="B187" s="55" t="s">
        <v>211</v>
      </c>
      <c r="C187" s="55" t="s">
        <v>69</v>
      </c>
      <c r="D187" s="55" t="s">
        <v>16</v>
      </c>
      <c r="E187" s="55" t="s">
        <v>110</v>
      </c>
      <c r="F187" s="55" t="s">
        <v>23</v>
      </c>
      <c r="G187" s="56" t="s">
        <v>19</v>
      </c>
      <c r="H187" s="70"/>
      <c r="I187" s="10" t="str">
        <f t="shared" si="8"/>
        <v>Veuillez compléter ce prix</v>
      </c>
      <c r="J187" s="57"/>
      <c r="K187" s="40"/>
      <c r="L187" s="57"/>
    </row>
    <row r="188" spans="1:12">
      <c r="A188" s="68" t="s">
        <v>453</v>
      </c>
      <c r="B188" s="55" t="s">
        <v>212</v>
      </c>
      <c r="C188" s="55" t="s">
        <v>69</v>
      </c>
      <c r="D188" s="55" t="s">
        <v>16</v>
      </c>
      <c r="E188" s="55" t="s">
        <v>110</v>
      </c>
      <c r="F188" s="55" t="s">
        <v>23</v>
      </c>
      <c r="G188" s="56" t="s">
        <v>19</v>
      </c>
      <c r="H188" s="70"/>
      <c r="I188" s="10" t="str">
        <f t="shared" si="8"/>
        <v>Veuillez compléter ce prix</v>
      </c>
      <c r="J188" s="57"/>
      <c r="K188" s="40"/>
      <c r="L188" s="57"/>
    </row>
    <row r="189" spans="1:12">
      <c r="A189" s="68" t="s">
        <v>454</v>
      </c>
      <c r="B189" s="55" t="s">
        <v>213</v>
      </c>
      <c r="C189" s="55" t="s">
        <v>69</v>
      </c>
      <c r="D189" s="55" t="s">
        <v>16</v>
      </c>
      <c r="E189" s="55" t="s">
        <v>110</v>
      </c>
      <c r="F189" s="55" t="s">
        <v>23</v>
      </c>
      <c r="G189" s="56" t="s">
        <v>19</v>
      </c>
      <c r="H189" s="70"/>
      <c r="I189" s="10" t="str">
        <f t="shared" si="8"/>
        <v>Veuillez compléter ce prix</v>
      </c>
      <c r="J189" s="57"/>
      <c r="K189" s="40"/>
      <c r="L189" s="57"/>
    </row>
    <row r="190" spans="1:12" ht="15.75" thickBot="1">
      <c r="A190" s="68" t="s">
        <v>455</v>
      </c>
      <c r="B190" s="59" t="s">
        <v>213</v>
      </c>
      <c r="C190" s="59" t="s">
        <v>69</v>
      </c>
      <c r="D190" s="55" t="s">
        <v>16</v>
      </c>
      <c r="E190" s="59" t="s">
        <v>110</v>
      </c>
      <c r="F190" s="59" t="s">
        <v>23</v>
      </c>
      <c r="G190" s="71" t="s">
        <v>19</v>
      </c>
      <c r="H190" s="72"/>
      <c r="I190" s="10" t="str">
        <f t="shared" si="8"/>
        <v>Veuillez compléter ce prix</v>
      </c>
      <c r="J190" s="57"/>
      <c r="K190" s="40"/>
      <c r="L190" s="57"/>
    </row>
    <row r="191" spans="1:12" s="3" customFormat="1" ht="15.75" customHeight="1" thickBot="1">
      <c r="A191" s="313" t="s">
        <v>261</v>
      </c>
      <c r="B191" s="314"/>
      <c r="C191" s="314"/>
      <c r="D191" s="314"/>
      <c r="E191" s="314"/>
      <c r="F191" s="314"/>
      <c r="G191" s="314"/>
      <c r="H191" s="12">
        <f>SUM(H101:H190)</f>
        <v>0</v>
      </c>
    </row>
    <row r="192" spans="1:12" ht="15.75" thickBot="1"/>
    <row r="193" spans="1:11" ht="15.75" customHeight="1" thickBot="1">
      <c r="A193" s="315" t="s">
        <v>262</v>
      </c>
      <c r="B193" s="316"/>
      <c r="C193" s="316"/>
      <c r="D193" s="316"/>
      <c r="E193" s="316"/>
      <c r="F193" s="323"/>
      <c r="G193" s="10"/>
    </row>
    <row r="194" spans="1:11" ht="15.75" thickBot="1">
      <c r="A194" s="14" t="s">
        <v>1</v>
      </c>
      <c r="B194" s="15" t="s">
        <v>263</v>
      </c>
      <c r="C194" s="16" t="s">
        <v>11</v>
      </c>
      <c r="D194" s="17" t="s">
        <v>264</v>
      </c>
      <c r="E194" s="18" t="s">
        <v>265</v>
      </c>
      <c r="F194" s="18" t="s">
        <v>266</v>
      </c>
      <c r="G194" s="10"/>
    </row>
    <row r="195" spans="1:11" ht="45">
      <c r="A195" s="35" t="s">
        <v>456</v>
      </c>
      <c r="B195" s="20" t="s">
        <v>267</v>
      </c>
      <c r="C195" s="21" t="s">
        <v>19</v>
      </c>
      <c r="D195" s="13"/>
      <c r="E195" s="22">
        <v>1</v>
      </c>
      <c r="F195" s="23">
        <f>D195*E195</f>
        <v>0</v>
      </c>
      <c r="K195" s="10" t="str">
        <f>IF(D195="","Veuillez compléter ce prix","")</f>
        <v>Veuillez compléter ce prix</v>
      </c>
    </row>
    <row r="196" spans="1:11" s="3" customFormat="1" ht="30.75" thickBot="1">
      <c r="A196" s="81" t="s">
        <v>610</v>
      </c>
      <c r="B196" s="25" t="s">
        <v>268</v>
      </c>
      <c r="C196" s="26" t="s">
        <v>19</v>
      </c>
      <c r="D196" s="27"/>
      <c r="E196" s="28">
        <v>1</v>
      </c>
      <c r="F196" s="29">
        <f>D196*E196</f>
        <v>0</v>
      </c>
      <c r="H196" s="2"/>
      <c r="I196" s="2"/>
      <c r="J196" s="2"/>
      <c r="K196" s="10" t="str">
        <f>IF(D196="","Veuillez compléter ce prix","")</f>
        <v>Veuillez compléter ce prix</v>
      </c>
    </row>
    <row r="197" spans="1:11" ht="15.75" thickBot="1">
      <c r="A197" s="324" t="s">
        <v>261</v>
      </c>
      <c r="B197" s="324"/>
      <c r="C197" s="324"/>
      <c r="D197" s="324"/>
      <c r="E197" s="324"/>
      <c r="F197" s="12">
        <f>SUM(F195:F196)</f>
        <v>0</v>
      </c>
      <c r="K197" s="10"/>
    </row>
    <row r="198" spans="1:11" ht="16.5" customHeight="1" thickBot="1">
      <c r="A198" s="30"/>
      <c r="B198" s="31"/>
      <c r="C198" s="31"/>
      <c r="D198" s="31"/>
      <c r="E198" s="31"/>
      <c r="F198" s="10"/>
      <c r="K198" s="10"/>
    </row>
    <row r="199" spans="1:11" ht="15.75" thickBot="1">
      <c r="A199" s="315" t="s">
        <v>270</v>
      </c>
      <c r="B199" s="316"/>
      <c r="C199" s="316"/>
      <c r="D199" s="316"/>
      <c r="E199" s="316"/>
      <c r="F199" s="323"/>
      <c r="K199" s="10"/>
    </row>
    <row r="200" spans="1:11" ht="15.75" thickBot="1">
      <c r="A200" s="32" t="s">
        <v>1</v>
      </c>
      <c r="B200" s="33" t="s">
        <v>263</v>
      </c>
      <c r="C200" s="34" t="s">
        <v>11</v>
      </c>
      <c r="D200" s="17" t="s">
        <v>264</v>
      </c>
      <c r="E200" s="17" t="s">
        <v>271</v>
      </c>
      <c r="F200" s="17" t="s">
        <v>266</v>
      </c>
      <c r="K200" s="10"/>
    </row>
    <row r="201" spans="1:11" s="3" customFormat="1" ht="30">
      <c r="A201" s="35" t="s">
        <v>611</v>
      </c>
      <c r="B201" s="20" t="s">
        <v>272</v>
      </c>
      <c r="C201" s="21" t="s">
        <v>19</v>
      </c>
      <c r="D201" s="6"/>
      <c r="E201" s="21">
        <v>1</v>
      </c>
      <c r="F201" s="23">
        <f>D201*E201</f>
        <v>0</v>
      </c>
      <c r="H201" s="2"/>
      <c r="I201" s="2"/>
      <c r="J201" s="2"/>
      <c r="K201" s="10" t="str">
        <f>IF(D201="","Veuillez compléter ce prix","")</f>
        <v>Veuillez compléter ce prix</v>
      </c>
    </row>
    <row r="202" spans="1:11" ht="45.75" thickBot="1">
      <c r="A202" s="36" t="s">
        <v>612</v>
      </c>
      <c r="B202" s="25" t="s">
        <v>682</v>
      </c>
      <c r="C202" s="26" t="s">
        <v>19</v>
      </c>
      <c r="D202" s="27"/>
      <c r="E202" s="37">
        <v>10</v>
      </c>
      <c r="F202" s="29">
        <f>D202*E202</f>
        <v>0</v>
      </c>
      <c r="K202" s="10" t="str">
        <f>IF(D202="","Veuillez compléter ce prix","")</f>
        <v>Veuillez compléter ce prix</v>
      </c>
    </row>
    <row r="203" spans="1:11" ht="15.75" thickBot="1">
      <c r="A203" s="313" t="s">
        <v>261</v>
      </c>
      <c r="B203" s="314"/>
      <c r="C203" s="314"/>
      <c r="D203" s="314"/>
      <c r="E203" s="325"/>
      <c r="F203" s="12">
        <f>SUM(F201:F202)</f>
        <v>0</v>
      </c>
      <c r="G203" s="38"/>
    </row>
    <row r="204" spans="1:11">
      <c r="A204" s="3"/>
      <c r="B204" s="3"/>
      <c r="C204" s="3"/>
      <c r="D204" s="3"/>
      <c r="E204" s="3"/>
      <c r="F204" s="3"/>
      <c r="G204" s="39"/>
    </row>
  </sheetData>
  <mergeCells count="10">
    <mergeCell ref="A193:F193"/>
    <mergeCell ref="A197:E197"/>
    <mergeCell ref="A199:F199"/>
    <mergeCell ref="A203:E203"/>
    <mergeCell ref="A191:G191"/>
    <mergeCell ref="A97:G97"/>
    <mergeCell ref="A99:H99"/>
    <mergeCell ref="A1:H1"/>
    <mergeCell ref="B2:H2"/>
    <mergeCell ref="A4:H4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9"/>
  <sheetViews>
    <sheetView topLeftCell="A52" workbookViewId="0">
      <selection activeCell="B116" sqref="B116"/>
    </sheetView>
  </sheetViews>
  <sheetFormatPr baseColWidth="10" defaultRowHeight="15"/>
  <cols>
    <col min="1" max="1" width="14.5703125" style="2" bestFit="1" customWidth="1"/>
    <col min="2" max="2" width="28.85546875" style="2" customWidth="1"/>
    <col min="3" max="3" width="23.42578125" style="2" bestFit="1" customWidth="1"/>
    <col min="4" max="4" width="11.42578125" style="2"/>
    <col min="5" max="5" width="31.28515625" style="2" bestFit="1" customWidth="1"/>
    <col min="6" max="6" width="13" style="2" bestFit="1" customWidth="1"/>
    <col min="7" max="10" width="11.42578125" style="2"/>
    <col min="11" max="11" width="24.42578125" style="2" bestFit="1" customWidth="1"/>
    <col min="12" max="16384" width="11.42578125" style="2"/>
  </cols>
  <sheetData>
    <row r="1" spans="1:11" ht="15.75" thickBot="1">
      <c r="A1" s="317" t="s">
        <v>403</v>
      </c>
      <c r="B1" s="318"/>
      <c r="C1" s="318"/>
      <c r="D1" s="318"/>
      <c r="E1" s="318"/>
      <c r="F1" s="318"/>
      <c r="G1" s="318"/>
      <c r="H1" s="318"/>
      <c r="I1" s="318"/>
      <c r="J1" s="318"/>
    </row>
    <row r="2" spans="1:11" ht="15.75" thickBot="1">
      <c r="A2" s="42" t="s">
        <v>243</v>
      </c>
      <c r="B2" s="329"/>
      <c r="C2" s="330"/>
      <c r="D2" s="330"/>
      <c r="E2" s="330"/>
      <c r="F2" s="330"/>
      <c r="G2" s="330"/>
      <c r="H2" s="330"/>
      <c r="I2" s="330"/>
      <c r="J2" s="331"/>
    </row>
    <row r="3" spans="1:11" ht="15.75" thickBot="1">
      <c r="A3" s="146"/>
      <c r="B3" s="147"/>
      <c r="C3" s="148"/>
      <c r="D3" s="148"/>
      <c r="E3" s="149"/>
      <c r="F3" s="150"/>
      <c r="G3" s="150"/>
      <c r="H3" s="150"/>
      <c r="I3" s="150"/>
      <c r="J3" s="150"/>
    </row>
    <row r="4" spans="1:11" ht="22.5" customHeight="1" thickBot="1">
      <c r="A4" s="321" t="s">
        <v>335</v>
      </c>
      <c r="B4" s="322"/>
      <c r="C4" s="322"/>
      <c r="D4" s="322"/>
      <c r="E4" s="322"/>
      <c r="F4" s="322"/>
      <c r="G4" s="322"/>
      <c r="H4" s="322"/>
      <c r="I4" s="322"/>
      <c r="J4" s="322"/>
    </row>
    <row r="5" spans="1:11" ht="45">
      <c r="A5" s="67" t="s">
        <v>3</v>
      </c>
      <c r="B5" s="49" t="s">
        <v>4</v>
      </c>
      <c r="C5" s="50" t="s">
        <v>5</v>
      </c>
      <c r="D5" s="261" t="s">
        <v>6</v>
      </c>
      <c r="E5" s="261" t="s">
        <v>7</v>
      </c>
      <c r="F5" s="261" t="s">
        <v>8</v>
      </c>
      <c r="G5" s="261" t="s">
        <v>9</v>
      </c>
      <c r="H5" s="261" t="s">
        <v>10</v>
      </c>
      <c r="I5" s="262" t="s">
        <v>11</v>
      </c>
      <c r="J5" s="263" t="s">
        <v>12</v>
      </c>
    </row>
    <row r="6" spans="1:11" ht="15" customHeight="1">
      <c r="A6" s="68" t="s">
        <v>457</v>
      </c>
      <c r="B6" s="56" t="s">
        <v>13</v>
      </c>
      <c r="C6" s="53" t="s">
        <v>14</v>
      </c>
      <c r="D6" s="251" t="s">
        <v>186</v>
      </c>
      <c r="E6" s="252" t="s">
        <v>558</v>
      </c>
      <c r="F6" s="252" t="s">
        <v>16</v>
      </c>
      <c r="G6" s="252" t="s">
        <v>44</v>
      </c>
      <c r="H6" s="252" t="s">
        <v>18</v>
      </c>
      <c r="I6" s="259" t="s">
        <v>19</v>
      </c>
      <c r="J6" s="70"/>
      <c r="K6" s="10" t="str">
        <f t="shared" ref="K6:K58" si="0">IF(J6="","Veuillez compléter ce prix","")</f>
        <v>Veuillez compléter ce prix</v>
      </c>
    </row>
    <row r="7" spans="1:11" ht="15" customHeight="1">
      <c r="A7" s="68" t="s">
        <v>458</v>
      </c>
      <c r="B7" s="56" t="s">
        <v>13</v>
      </c>
      <c r="C7" s="53" t="s">
        <v>14</v>
      </c>
      <c r="D7" s="251" t="s">
        <v>559</v>
      </c>
      <c r="E7" s="256" t="s">
        <v>560</v>
      </c>
      <c r="F7" s="256" t="s">
        <v>58</v>
      </c>
      <c r="G7" s="256" t="s">
        <v>578</v>
      </c>
      <c r="H7" s="256" t="s">
        <v>18</v>
      </c>
      <c r="I7" s="259" t="s">
        <v>19</v>
      </c>
      <c r="J7" s="70"/>
      <c r="K7" s="10" t="str">
        <f t="shared" si="0"/>
        <v>Veuillez compléter ce prix</v>
      </c>
    </row>
    <row r="8" spans="1:11" ht="15" customHeight="1">
      <c r="A8" s="68" t="s">
        <v>459</v>
      </c>
      <c r="B8" s="56" t="s">
        <v>13</v>
      </c>
      <c r="C8" s="53" t="s">
        <v>14</v>
      </c>
      <c r="D8" s="251" t="s">
        <v>76</v>
      </c>
      <c r="E8" s="252" t="s">
        <v>77</v>
      </c>
      <c r="F8" s="252" t="s">
        <v>16</v>
      </c>
      <c r="G8" s="253" t="s">
        <v>20</v>
      </c>
      <c r="H8" s="252" t="s">
        <v>18</v>
      </c>
      <c r="I8" s="259" t="s">
        <v>19</v>
      </c>
      <c r="J8" s="70"/>
      <c r="K8" s="10" t="str">
        <f t="shared" si="0"/>
        <v>Veuillez compléter ce prix</v>
      </c>
    </row>
    <row r="9" spans="1:11" ht="15" customHeight="1">
      <c r="A9" s="68" t="s">
        <v>460</v>
      </c>
      <c r="B9" s="56" t="s">
        <v>13</v>
      </c>
      <c r="C9" s="53" t="s">
        <v>14</v>
      </c>
      <c r="D9" s="251" t="s">
        <v>42</v>
      </c>
      <c r="E9" s="256" t="s">
        <v>43</v>
      </c>
      <c r="F9" s="252" t="s">
        <v>16</v>
      </c>
      <c r="G9" s="257" t="s">
        <v>44</v>
      </c>
      <c r="H9" s="252" t="s">
        <v>23</v>
      </c>
      <c r="I9" s="259" t="s">
        <v>19</v>
      </c>
      <c r="J9" s="70"/>
      <c r="K9" s="10" t="str">
        <f t="shared" si="0"/>
        <v>Veuillez compléter ce prix</v>
      </c>
    </row>
    <row r="10" spans="1:11" ht="15" customHeight="1">
      <c r="A10" s="68" t="s">
        <v>461</v>
      </c>
      <c r="B10" s="56" t="s">
        <v>13</v>
      </c>
      <c r="C10" s="53" t="s">
        <v>14</v>
      </c>
      <c r="D10" s="251" t="s">
        <v>78</v>
      </c>
      <c r="E10" s="252" t="s">
        <v>79</v>
      </c>
      <c r="F10" s="252" t="s">
        <v>16</v>
      </c>
      <c r="G10" s="252" t="s">
        <v>133</v>
      </c>
      <c r="H10" s="252" t="s">
        <v>18</v>
      </c>
      <c r="I10" s="259" t="s">
        <v>19</v>
      </c>
      <c r="J10" s="70"/>
      <c r="K10" s="10" t="str">
        <f t="shared" si="0"/>
        <v>Veuillez compléter ce prix</v>
      </c>
    </row>
    <row r="11" spans="1:11" ht="15" customHeight="1">
      <c r="A11" s="68" t="s">
        <v>462</v>
      </c>
      <c r="B11" s="56" t="s">
        <v>13</v>
      </c>
      <c r="C11" s="53" t="s">
        <v>14</v>
      </c>
      <c r="D11" s="251" t="s">
        <v>52</v>
      </c>
      <c r="E11" s="256" t="s">
        <v>53</v>
      </c>
      <c r="F11" s="252" t="s">
        <v>16</v>
      </c>
      <c r="G11" s="252" t="s">
        <v>133</v>
      </c>
      <c r="H11" s="252" t="s">
        <v>18</v>
      </c>
      <c r="I11" s="259" t="s">
        <v>19</v>
      </c>
      <c r="J11" s="70"/>
      <c r="K11" s="10" t="str">
        <f t="shared" si="0"/>
        <v>Veuillez compléter ce prix</v>
      </c>
    </row>
    <row r="12" spans="1:11" ht="15" customHeight="1">
      <c r="A12" s="68" t="s">
        <v>463</v>
      </c>
      <c r="B12" s="56" t="s">
        <v>13</v>
      </c>
      <c r="C12" s="53" t="s">
        <v>14</v>
      </c>
      <c r="D12" s="251" t="s">
        <v>561</v>
      </c>
      <c r="E12" s="256" t="s">
        <v>562</v>
      </c>
      <c r="F12" s="252" t="s">
        <v>16</v>
      </c>
      <c r="G12" s="257" t="s">
        <v>133</v>
      </c>
      <c r="H12" s="252" t="s">
        <v>18</v>
      </c>
      <c r="I12" s="259" t="s">
        <v>19</v>
      </c>
      <c r="J12" s="70"/>
      <c r="K12" s="10" t="str">
        <f t="shared" si="0"/>
        <v>Veuillez compléter ce prix</v>
      </c>
    </row>
    <row r="13" spans="1:11" ht="15" customHeight="1">
      <c r="A13" s="68" t="s">
        <v>464</v>
      </c>
      <c r="B13" s="56" t="s">
        <v>13</v>
      </c>
      <c r="C13" s="53" t="s">
        <v>14</v>
      </c>
      <c r="D13" s="251" t="s">
        <v>563</v>
      </c>
      <c r="E13" s="256" t="s">
        <v>15</v>
      </c>
      <c r="F13" s="252" t="s">
        <v>16</v>
      </c>
      <c r="G13" s="252" t="s">
        <v>133</v>
      </c>
      <c r="H13" s="252" t="s">
        <v>18</v>
      </c>
      <c r="I13" s="259" t="s">
        <v>19</v>
      </c>
      <c r="J13" s="70"/>
      <c r="K13" s="10" t="str">
        <f t="shared" si="0"/>
        <v>Veuillez compléter ce prix</v>
      </c>
    </row>
    <row r="14" spans="1:11" ht="15" customHeight="1">
      <c r="A14" s="68" t="s">
        <v>465</v>
      </c>
      <c r="B14" s="56" t="s">
        <v>13</v>
      </c>
      <c r="C14" s="53" t="s">
        <v>14</v>
      </c>
      <c r="D14" s="251" t="s">
        <v>54</v>
      </c>
      <c r="E14" s="256" t="s">
        <v>55</v>
      </c>
      <c r="F14" s="252" t="s">
        <v>16</v>
      </c>
      <c r="G14" s="257" t="s">
        <v>20</v>
      </c>
      <c r="H14" s="252" t="s">
        <v>18</v>
      </c>
      <c r="I14" s="259" t="s">
        <v>19</v>
      </c>
      <c r="J14" s="70"/>
      <c r="K14" s="10" t="str">
        <f t="shared" si="0"/>
        <v>Veuillez compléter ce prix</v>
      </c>
    </row>
    <row r="15" spans="1:11" ht="15" customHeight="1">
      <c r="A15" s="68" t="s">
        <v>466</v>
      </c>
      <c r="B15" s="56" t="s">
        <v>13</v>
      </c>
      <c r="C15" s="53" t="s">
        <v>14</v>
      </c>
      <c r="D15" s="251" t="s">
        <v>66</v>
      </c>
      <c r="E15" s="252" t="s">
        <v>67</v>
      </c>
      <c r="F15" s="252" t="s">
        <v>16</v>
      </c>
      <c r="G15" s="253" t="s">
        <v>119</v>
      </c>
      <c r="H15" s="252" t="s">
        <v>18</v>
      </c>
      <c r="I15" s="259" t="s">
        <v>19</v>
      </c>
      <c r="J15" s="70"/>
      <c r="K15" s="10" t="str">
        <f t="shared" si="0"/>
        <v>Veuillez compléter ce prix</v>
      </c>
    </row>
    <row r="16" spans="1:11" ht="15" customHeight="1">
      <c r="A16" s="68" t="s">
        <v>467</v>
      </c>
      <c r="B16" s="56" t="s">
        <v>13</v>
      </c>
      <c r="C16" s="53" t="s">
        <v>14</v>
      </c>
      <c r="D16" s="251" t="s">
        <v>36</v>
      </c>
      <c r="E16" s="256" t="s">
        <v>32</v>
      </c>
      <c r="F16" s="252" t="s">
        <v>16</v>
      </c>
      <c r="G16" s="257" t="s">
        <v>34</v>
      </c>
      <c r="H16" s="252" t="s">
        <v>18</v>
      </c>
      <c r="I16" s="259" t="s">
        <v>19</v>
      </c>
      <c r="J16" s="70"/>
      <c r="K16" s="10" t="str">
        <f t="shared" si="0"/>
        <v>Veuillez compléter ce prix</v>
      </c>
    </row>
    <row r="17" spans="1:11" ht="15" customHeight="1">
      <c r="A17" s="68" t="s">
        <v>468</v>
      </c>
      <c r="B17" s="56" t="s">
        <v>13</v>
      </c>
      <c r="C17" s="53" t="s">
        <v>14</v>
      </c>
      <c r="D17" s="251" t="s">
        <v>45</v>
      </c>
      <c r="E17" s="256" t="s">
        <v>46</v>
      </c>
      <c r="F17" s="252" t="s">
        <v>16</v>
      </c>
      <c r="G17" s="257" t="s">
        <v>47</v>
      </c>
      <c r="H17" s="252" t="s">
        <v>23</v>
      </c>
      <c r="I17" s="259" t="s">
        <v>19</v>
      </c>
      <c r="J17" s="70"/>
      <c r="K17" s="10" t="str">
        <f t="shared" si="0"/>
        <v>Veuillez compléter ce prix</v>
      </c>
    </row>
    <row r="18" spans="1:11" ht="15" customHeight="1">
      <c r="A18" s="68" t="s">
        <v>469</v>
      </c>
      <c r="B18" s="56" t="s">
        <v>13</v>
      </c>
      <c r="C18" s="53" t="s">
        <v>14</v>
      </c>
      <c r="D18" s="251" t="s">
        <v>45</v>
      </c>
      <c r="E18" s="256" t="s">
        <v>46</v>
      </c>
      <c r="F18" s="252" t="s">
        <v>48</v>
      </c>
      <c r="G18" s="257"/>
      <c r="H18" s="252" t="s">
        <v>23</v>
      </c>
      <c r="I18" s="259" t="s">
        <v>19</v>
      </c>
      <c r="J18" s="70"/>
      <c r="K18" s="10" t="str">
        <f t="shared" si="0"/>
        <v>Veuillez compléter ce prix</v>
      </c>
    </row>
    <row r="19" spans="1:11" ht="15" customHeight="1">
      <c r="A19" s="68" t="s">
        <v>470</v>
      </c>
      <c r="B19" s="260" t="s">
        <v>13</v>
      </c>
      <c r="C19" s="112" t="s">
        <v>14</v>
      </c>
      <c r="D19" s="251" t="s">
        <v>564</v>
      </c>
      <c r="E19" s="256" t="s">
        <v>27</v>
      </c>
      <c r="F19" s="252" t="s">
        <v>16</v>
      </c>
      <c r="G19" s="257" t="s">
        <v>26</v>
      </c>
      <c r="H19" s="252" t="s">
        <v>23</v>
      </c>
      <c r="I19" s="56" t="s">
        <v>19</v>
      </c>
      <c r="J19" s="70"/>
      <c r="K19" s="10" t="str">
        <f t="shared" si="0"/>
        <v>Veuillez compléter ce prix</v>
      </c>
    </row>
    <row r="20" spans="1:11" ht="15" customHeight="1">
      <c r="A20" s="68" t="s">
        <v>471</v>
      </c>
      <c r="B20" s="260" t="s">
        <v>13</v>
      </c>
      <c r="C20" s="112" t="s">
        <v>14</v>
      </c>
      <c r="D20" s="251" t="s">
        <v>68</v>
      </c>
      <c r="E20" s="252" t="s">
        <v>69</v>
      </c>
      <c r="F20" s="252" t="s">
        <v>16</v>
      </c>
      <c r="G20" s="253" t="s">
        <v>44</v>
      </c>
      <c r="H20" s="252" t="s">
        <v>18</v>
      </c>
      <c r="I20" s="56" t="s">
        <v>19</v>
      </c>
      <c r="J20" s="70"/>
      <c r="K20" s="10" t="str">
        <f t="shared" si="0"/>
        <v>Veuillez compléter ce prix</v>
      </c>
    </row>
    <row r="21" spans="1:11" ht="15" customHeight="1">
      <c r="A21" s="68" t="s">
        <v>472</v>
      </c>
      <c r="B21" s="260" t="s">
        <v>13</v>
      </c>
      <c r="C21" s="112" t="s">
        <v>14</v>
      </c>
      <c r="D21" s="251" t="s">
        <v>565</v>
      </c>
      <c r="E21" s="256" t="s">
        <v>566</v>
      </c>
      <c r="F21" s="252" t="s">
        <v>16</v>
      </c>
      <c r="G21" s="257" t="s">
        <v>44</v>
      </c>
      <c r="H21" s="252" t="s">
        <v>23</v>
      </c>
      <c r="I21" s="56" t="s">
        <v>19</v>
      </c>
      <c r="J21" s="70"/>
      <c r="K21" s="10" t="str">
        <f t="shared" si="0"/>
        <v>Veuillez compléter ce prix</v>
      </c>
    </row>
    <row r="22" spans="1:11" ht="15" customHeight="1">
      <c r="A22" s="68" t="s">
        <v>473</v>
      </c>
      <c r="B22" s="260" t="s">
        <v>13</v>
      </c>
      <c r="C22" s="112" t="s">
        <v>14</v>
      </c>
      <c r="D22" s="251" t="s">
        <v>567</v>
      </c>
      <c r="E22" s="256" t="s">
        <v>24</v>
      </c>
      <c r="F22" s="252" t="s">
        <v>16</v>
      </c>
      <c r="G22" s="257" t="s">
        <v>25</v>
      </c>
      <c r="H22" s="252" t="s">
        <v>23</v>
      </c>
      <c r="I22" s="56" t="s">
        <v>19</v>
      </c>
      <c r="J22" s="70"/>
      <c r="K22" s="10" t="str">
        <f t="shared" si="0"/>
        <v>Veuillez compléter ce prix</v>
      </c>
    </row>
    <row r="23" spans="1:11" ht="15" customHeight="1">
      <c r="A23" s="68" t="s">
        <v>474</v>
      </c>
      <c r="B23" s="260" t="s">
        <v>13</v>
      </c>
      <c r="C23" s="112" t="s">
        <v>14</v>
      </c>
      <c r="D23" s="251" t="s">
        <v>567</v>
      </c>
      <c r="E23" s="252" t="s">
        <v>568</v>
      </c>
      <c r="F23" s="252" t="s">
        <v>16</v>
      </c>
      <c r="G23" s="253" t="s">
        <v>26</v>
      </c>
      <c r="H23" s="252" t="s">
        <v>18</v>
      </c>
      <c r="I23" s="56" t="s">
        <v>19</v>
      </c>
      <c r="J23" s="70"/>
      <c r="K23" s="10" t="str">
        <f t="shared" si="0"/>
        <v>Veuillez compléter ce prix</v>
      </c>
    </row>
    <row r="24" spans="1:11" ht="15" customHeight="1">
      <c r="A24" s="68" t="s">
        <v>475</v>
      </c>
      <c r="B24" s="260" t="s">
        <v>13</v>
      </c>
      <c r="C24" s="112" t="s">
        <v>14</v>
      </c>
      <c r="D24" s="251" t="s">
        <v>61</v>
      </c>
      <c r="E24" s="256" t="s">
        <v>65</v>
      </c>
      <c r="F24" s="256" t="s">
        <v>569</v>
      </c>
      <c r="G24" s="256" t="s">
        <v>579</v>
      </c>
      <c r="H24" s="256" t="s">
        <v>18</v>
      </c>
      <c r="I24" s="56" t="s">
        <v>19</v>
      </c>
      <c r="J24" s="70"/>
      <c r="K24" s="10" t="str">
        <f t="shared" si="0"/>
        <v>Veuillez compléter ce prix</v>
      </c>
    </row>
    <row r="25" spans="1:11" ht="15" customHeight="1">
      <c r="A25" s="68" t="s">
        <v>476</v>
      </c>
      <c r="B25" s="260" t="s">
        <v>13</v>
      </c>
      <c r="C25" s="112" t="s">
        <v>14</v>
      </c>
      <c r="D25" s="251" t="s">
        <v>61</v>
      </c>
      <c r="E25" s="256" t="s">
        <v>65</v>
      </c>
      <c r="F25" s="256" t="s">
        <v>569</v>
      </c>
      <c r="G25" s="256" t="s">
        <v>579</v>
      </c>
      <c r="H25" s="256" t="s">
        <v>18</v>
      </c>
      <c r="I25" s="56" t="s">
        <v>19</v>
      </c>
      <c r="J25" s="70"/>
      <c r="K25" s="10" t="str">
        <f t="shared" si="0"/>
        <v>Veuillez compléter ce prix</v>
      </c>
    </row>
    <row r="26" spans="1:11" ht="15" customHeight="1">
      <c r="A26" s="68" t="s">
        <v>477</v>
      </c>
      <c r="B26" s="260" t="s">
        <v>13</v>
      </c>
      <c r="C26" s="112" t="s">
        <v>14</v>
      </c>
      <c r="D26" s="251" t="s">
        <v>61</v>
      </c>
      <c r="E26" s="252" t="s">
        <v>32</v>
      </c>
      <c r="F26" s="252" t="s">
        <v>62</v>
      </c>
      <c r="G26" s="253" t="s">
        <v>22</v>
      </c>
      <c r="H26" s="252" t="s">
        <v>18</v>
      </c>
      <c r="I26" s="56" t="s">
        <v>19</v>
      </c>
      <c r="J26" s="70"/>
      <c r="K26" s="10" t="str">
        <f t="shared" si="0"/>
        <v>Veuillez compléter ce prix</v>
      </c>
    </row>
    <row r="27" spans="1:11" ht="15" customHeight="1">
      <c r="A27" s="68" t="s">
        <v>478</v>
      </c>
      <c r="B27" s="260" t="s">
        <v>13</v>
      </c>
      <c r="C27" s="112" t="s">
        <v>14</v>
      </c>
      <c r="D27" s="251" t="s">
        <v>61</v>
      </c>
      <c r="E27" s="252" t="s">
        <v>65</v>
      </c>
      <c r="F27" s="252" t="s">
        <v>62</v>
      </c>
      <c r="G27" s="253" t="s">
        <v>34</v>
      </c>
      <c r="H27" s="252" t="s">
        <v>18</v>
      </c>
      <c r="I27" s="56" t="s">
        <v>19</v>
      </c>
      <c r="J27" s="70"/>
      <c r="K27" s="10" t="str">
        <f t="shared" si="0"/>
        <v>Veuillez compléter ce prix</v>
      </c>
    </row>
    <row r="28" spans="1:11" ht="15" customHeight="1">
      <c r="A28" s="68" t="s">
        <v>479</v>
      </c>
      <c r="B28" s="260" t="s">
        <v>13</v>
      </c>
      <c r="C28" s="112" t="s">
        <v>14</v>
      </c>
      <c r="D28" s="251" t="s">
        <v>28</v>
      </c>
      <c r="E28" s="256" t="s">
        <v>56</v>
      </c>
      <c r="F28" s="252" t="s">
        <v>16</v>
      </c>
      <c r="G28" s="252" t="s">
        <v>133</v>
      </c>
      <c r="H28" s="252" t="s">
        <v>18</v>
      </c>
      <c r="I28" s="56" t="s">
        <v>19</v>
      </c>
      <c r="J28" s="70"/>
      <c r="K28" s="10" t="str">
        <f t="shared" si="0"/>
        <v>Veuillez compléter ce prix</v>
      </c>
    </row>
    <row r="29" spans="1:11" s="254" customFormat="1" ht="15" customHeight="1">
      <c r="A29" s="68" t="s">
        <v>480</v>
      </c>
      <c r="B29" s="256" t="s">
        <v>13</v>
      </c>
      <c r="C29" s="256" t="s">
        <v>14</v>
      </c>
      <c r="D29" s="251" t="s">
        <v>28</v>
      </c>
      <c r="E29" s="256" t="s">
        <v>29</v>
      </c>
      <c r="F29" s="252" t="s">
        <v>16</v>
      </c>
      <c r="G29" s="257" t="s">
        <v>30</v>
      </c>
      <c r="H29" s="252" t="s">
        <v>18</v>
      </c>
      <c r="I29" s="256" t="s">
        <v>19</v>
      </c>
      <c r="J29" s="70"/>
      <c r="K29" s="10" t="str">
        <f t="shared" si="0"/>
        <v>Veuillez compléter ce prix</v>
      </c>
    </row>
    <row r="30" spans="1:11" ht="15" customHeight="1">
      <c r="A30" s="68" t="s">
        <v>481</v>
      </c>
      <c r="B30" s="56" t="s">
        <v>13</v>
      </c>
      <c r="C30" s="260" t="s">
        <v>14</v>
      </c>
      <c r="D30" s="251" t="s">
        <v>28</v>
      </c>
      <c r="E30" s="256" t="s">
        <v>31</v>
      </c>
      <c r="F30" s="252" t="s">
        <v>16</v>
      </c>
      <c r="G30" s="257" t="s">
        <v>30</v>
      </c>
      <c r="H30" s="252" t="s">
        <v>18</v>
      </c>
      <c r="I30" s="56" t="s">
        <v>19</v>
      </c>
      <c r="J30" s="70"/>
      <c r="K30" s="10" t="str">
        <f t="shared" si="0"/>
        <v>Veuillez compléter ce prix</v>
      </c>
    </row>
    <row r="31" spans="1:11" ht="15" customHeight="1">
      <c r="A31" s="68" t="s">
        <v>482</v>
      </c>
      <c r="B31" s="56" t="s">
        <v>13</v>
      </c>
      <c r="C31" s="260" t="s">
        <v>14</v>
      </c>
      <c r="D31" s="251" t="s">
        <v>28</v>
      </c>
      <c r="E31" s="252" t="s">
        <v>63</v>
      </c>
      <c r="F31" s="252" t="s">
        <v>62</v>
      </c>
      <c r="G31" s="253" t="s">
        <v>64</v>
      </c>
      <c r="H31" s="252" t="s">
        <v>18</v>
      </c>
      <c r="I31" s="56" t="s">
        <v>19</v>
      </c>
      <c r="J31" s="70"/>
      <c r="K31" s="10" t="str">
        <f t="shared" si="0"/>
        <v>Veuillez compléter ce prix</v>
      </c>
    </row>
    <row r="32" spans="1:11" ht="15" customHeight="1">
      <c r="A32" s="68" t="s">
        <v>483</v>
      </c>
      <c r="B32" s="56" t="s">
        <v>13</v>
      </c>
      <c r="C32" s="260" t="s">
        <v>14</v>
      </c>
      <c r="D32" s="251" t="s">
        <v>57</v>
      </c>
      <c r="E32" s="256" t="s">
        <v>557</v>
      </c>
      <c r="F32" s="252" t="s">
        <v>16</v>
      </c>
      <c r="G32" s="257" t="s">
        <v>59</v>
      </c>
      <c r="H32" s="252" t="s">
        <v>23</v>
      </c>
      <c r="I32" s="56" t="s">
        <v>19</v>
      </c>
      <c r="J32" s="70"/>
      <c r="K32" s="10" t="str">
        <f t="shared" si="0"/>
        <v>Veuillez compléter ce prix</v>
      </c>
    </row>
    <row r="33" spans="1:11" ht="15" customHeight="1">
      <c r="A33" s="68" t="s">
        <v>484</v>
      </c>
      <c r="B33" s="56" t="s">
        <v>13</v>
      </c>
      <c r="C33" s="260" t="s">
        <v>14</v>
      </c>
      <c r="D33" s="251" t="s">
        <v>570</v>
      </c>
      <c r="E33" s="256" t="s">
        <v>21</v>
      </c>
      <c r="F33" s="252" t="s">
        <v>16</v>
      </c>
      <c r="G33" s="257" t="s">
        <v>22</v>
      </c>
      <c r="H33" s="252" t="s">
        <v>23</v>
      </c>
      <c r="I33" s="56" t="s">
        <v>19</v>
      </c>
      <c r="J33" s="70"/>
      <c r="K33" s="10" t="str">
        <f t="shared" si="0"/>
        <v>Veuillez compléter ce prix</v>
      </c>
    </row>
    <row r="34" spans="1:11" ht="15" customHeight="1">
      <c r="A34" s="68" t="s">
        <v>485</v>
      </c>
      <c r="B34" s="56" t="s">
        <v>13</v>
      </c>
      <c r="C34" s="260" t="s">
        <v>14</v>
      </c>
      <c r="D34" s="251" t="s">
        <v>35</v>
      </c>
      <c r="E34" s="256" t="s">
        <v>571</v>
      </c>
      <c r="F34" s="252" t="s">
        <v>16</v>
      </c>
      <c r="G34" s="257" t="s">
        <v>34</v>
      </c>
      <c r="H34" s="252" t="s">
        <v>18</v>
      </c>
      <c r="I34" s="56" t="s">
        <v>19</v>
      </c>
      <c r="J34" s="70"/>
      <c r="K34" s="10" t="str">
        <f t="shared" si="0"/>
        <v>Veuillez compléter ce prix</v>
      </c>
    </row>
    <row r="35" spans="1:11" ht="15" customHeight="1">
      <c r="A35" s="68" t="s">
        <v>486</v>
      </c>
      <c r="B35" s="56" t="s">
        <v>13</v>
      </c>
      <c r="C35" s="260" t="s">
        <v>14</v>
      </c>
      <c r="D35" s="251" t="s">
        <v>35</v>
      </c>
      <c r="E35" s="256" t="s">
        <v>32</v>
      </c>
      <c r="F35" s="252" t="s">
        <v>16</v>
      </c>
      <c r="G35" s="257" t="s">
        <v>20</v>
      </c>
      <c r="H35" s="252" t="s">
        <v>18</v>
      </c>
      <c r="I35" s="56" t="s">
        <v>19</v>
      </c>
      <c r="J35" s="70"/>
      <c r="K35" s="10" t="str">
        <f t="shared" si="0"/>
        <v>Veuillez compléter ce prix</v>
      </c>
    </row>
    <row r="36" spans="1:11" ht="15" customHeight="1">
      <c r="A36" s="68" t="s">
        <v>488</v>
      </c>
      <c r="B36" s="56" t="s">
        <v>13</v>
      </c>
      <c r="C36" s="260" t="s">
        <v>14</v>
      </c>
      <c r="D36" s="251" t="s">
        <v>60</v>
      </c>
      <c r="E36" s="256" t="s">
        <v>32</v>
      </c>
      <c r="F36" s="252" t="s">
        <v>16</v>
      </c>
      <c r="G36" s="257" t="s">
        <v>44</v>
      </c>
      <c r="H36" s="252" t="s">
        <v>18</v>
      </c>
      <c r="I36" s="56" t="s">
        <v>19</v>
      </c>
      <c r="J36" s="70"/>
      <c r="K36" s="10" t="str">
        <f t="shared" si="0"/>
        <v>Veuillez compléter ce prix</v>
      </c>
    </row>
    <row r="37" spans="1:11" ht="15" customHeight="1">
      <c r="A37" s="68" t="s">
        <v>489</v>
      </c>
      <c r="B37" s="260" t="s">
        <v>13</v>
      </c>
      <c r="C37" s="112" t="s">
        <v>14</v>
      </c>
      <c r="D37" s="251" t="s">
        <v>33</v>
      </c>
      <c r="E37" s="256" t="s">
        <v>32</v>
      </c>
      <c r="F37" s="252" t="s">
        <v>16</v>
      </c>
      <c r="G37" s="252" t="s">
        <v>25</v>
      </c>
      <c r="H37" s="252" t="s">
        <v>18</v>
      </c>
      <c r="I37" s="56" t="s">
        <v>19</v>
      </c>
      <c r="J37" s="70"/>
      <c r="K37" s="10" t="str">
        <f t="shared" si="0"/>
        <v>Veuillez compléter ce prix</v>
      </c>
    </row>
    <row r="38" spans="1:11" ht="15" customHeight="1">
      <c r="A38" s="68" t="s">
        <v>490</v>
      </c>
      <c r="B38" s="56" t="s">
        <v>13</v>
      </c>
      <c r="C38" s="260" t="s">
        <v>14</v>
      </c>
      <c r="D38" s="251" t="s">
        <v>33</v>
      </c>
      <c r="E38" s="256" t="s">
        <v>71</v>
      </c>
      <c r="F38" s="252" t="s">
        <v>62</v>
      </c>
      <c r="G38" s="253" t="s">
        <v>72</v>
      </c>
      <c r="H38" s="252" t="s">
        <v>18</v>
      </c>
      <c r="I38" s="56" t="s">
        <v>19</v>
      </c>
      <c r="J38" s="70"/>
      <c r="K38" s="10" t="str">
        <f t="shared" si="0"/>
        <v>Veuillez compléter ce prix</v>
      </c>
    </row>
    <row r="39" spans="1:11" ht="15" customHeight="1">
      <c r="A39" s="68" t="s">
        <v>491</v>
      </c>
      <c r="B39" s="56" t="s">
        <v>13</v>
      </c>
      <c r="C39" s="260" t="s">
        <v>14</v>
      </c>
      <c r="D39" s="251" t="s">
        <v>572</v>
      </c>
      <c r="E39" s="256" t="s">
        <v>32</v>
      </c>
      <c r="F39" s="252" t="s">
        <v>16</v>
      </c>
      <c r="G39" s="257" t="s">
        <v>25</v>
      </c>
      <c r="H39" s="252" t="s">
        <v>23</v>
      </c>
      <c r="I39" s="56" t="s">
        <v>19</v>
      </c>
      <c r="J39" s="70"/>
      <c r="K39" s="10" t="str">
        <f t="shared" si="0"/>
        <v>Veuillez compléter ce prix</v>
      </c>
    </row>
    <row r="40" spans="1:11" ht="15" customHeight="1">
      <c r="A40" s="68" t="s">
        <v>492</v>
      </c>
      <c r="B40" s="56" t="s">
        <v>13</v>
      </c>
      <c r="C40" s="260" t="s">
        <v>14</v>
      </c>
      <c r="D40" s="251" t="s">
        <v>37</v>
      </c>
      <c r="E40" s="256" t="s">
        <v>38</v>
      </c>
      <c r="F40" s="252" t="s">
        <v>16</v>
      </c>
      <c r="G40" s="257" t="s">
        <v>20</v>
      </c>
      <c r="H40" s="252" t="s">
        <v>18</v>
      </c>
      <c r="I40" s="56" t="s">
        <v>19</v>
      </c>
      <c r="J40" s="70"/>
      <c r="K40" s="10" t="str">
        <f t="shared" si="0"/>
        <v>Veuillez compléter ce prix</v>
      </c>
    </row>
    <row r="41" spans="1:11" ht="15" customHeight="1">
      <c r="A41" s="68" t="s">
        <v>493</v>
      </c>
      <c r="B41" s="56" t="s">
        <v>13</v>
      </c>
      <c r="C41" s="260" t="s">
        <v>14</v>
      </c>
      <c r="D41" s="251" t="s">
        <v>39</v>
      </c>
      <c r="E41" s="256" t="s">
        <v>40</v>
      </c>
      <c r="F41" s="252" t="s">
        <v>16</v>
      </c>
      <c r="G41" s="257" t="s">
        <v>41</v>
      </c>
      <c r="H41" s="252" t="s">
        <v>23</v>
      </c>
      <c r="I41" s="56" t="s">
        <v>19</v>
      </c>
      <c r="J41" s="70"/>
      <c r="K41" s="10" t="str">
        <f t="shared" si="0"/>
        <v>Veuillez compléter ce prix</v>
      </c>
    </row>
    <row r="42" spans="1:11" ht="15" customHeight="1">
      <c r="A42" s="68" t="s">
        <v>494</v>
      </c>
      <c r="B42" s="260" t="s">
        <v>13</v>
      </c>
      <c r="C42" s="112" t="s">
        <v>14</v>
      </c>
      <c r="D42" s="251" t="s">
        <v>39</v>
      </c>
      <c r="E42" s="256" t="s">
        <v>40</v>
      </c>
      <c r="F42" s="252" t="s">
        <v>16</v>
      </c>
      <c r="G42" s="252" t="s">
        <v>41</v>
      </c>
      <c r="H42" s="252" t="s">
        <v>23</v>
      </c>
      <c r="I42" s="56" t="s">
        <v>19</v>
      </c>
      <c r="J42" s="70"/>
      <c r="K42" s="10" t="str">
        <f t="shared" si="0"/>
        <v>Veuillez compléter ce prix</v>
      </c>
    </row>
    <row r="43" spans="1:11" ht="15" customHeight="1">
      <c r="A43" s="68" t="s">
        <v>613</v>
      </c>
      <c r="B43" s="56" t="s">
        <v>13</v>
      </c>
      <c r="C43" s="260" t="s">
        <v>14</v>
      </c>
      <c r="D43" s="251" t="s">
        <v>73</v>
      </c>
      <c r="E43" s="256" t="s">
        <v>74</v>
      </c>
      <c r="F43" s="252" t="s">
        <v>62</v>
      </c>
      <c r="G43" s="253" t="s">
        <v>64</v>
      </c>
      <c r="H43" s="252" t="s">
        <v>18</v>
      </c>
      <c r="I43" s="56" t="s">
        <v>19</v>
      </c>
      <c r="J43" s="70"/>
      <c r="K43" s="10" t="str">
        <f t="shared" si="0"/>
        <v>Veuillez compléter ce prix</v>
      </c>
    </row>
    <row r="44" spans="1:11" ht="15" customHeight="1">
      <c r="A44" s="68" t="s">
        <v>614</v>
      </c>
      <c r="B44" s="56" t="s">
        <v>13</v>
      </c>
      <c r="C44" s="260" t="s">
        <v>14</v>
      </c>
      <c r="D44" s="251" t="s">
        <v>73</v>
      </c>
      <c r="E44" s="256" t="s">
        <v>74</v>
      </c>
      <c r="F44" s="252" t="s">
        <v>62</v>
      </c>
      <c r="G44" s="253" t="s">
        <v>64</v>
      </c>
      <c r="H44" s="252" t="s">
        <v>18</v>
      </c>
      <c r="I44" s="56" t="s">
        <v>19</v>
      </c>
      <c r="J44" s="70"/>
      <c r="K44" s="10" t="str">
        <f t="shared" si="0"/>
        <v>Veuillez compléter ce prix</v>
      </c>
    </row>
    <row r="45" spans="1:11" ht="15" customHeight="1">
      <c r="A45" s="68" t="s">
        <v>615</v>
      </c>
      <c r="B45" s="260" t="s">
        <v>13</v>
      </c>
      <c r="C45" s="112" t="s">
        <v>14</v>
      </c>
      <c r="D45" s="251" t="s">
        <v>73</v>
      </c>
      <c r="E45" s="256" t="s">
        <v>74</v>
      </c>
      <c r="F45" s="252" t="s">
        <v>62</v>
      </c>
      <c r="G45" s="252" t="s">
        <v>64</v>
      </c>
      <c r="H45" s="252" t="s">
        <v>18</v>
      </c>
      <c r="I45" s="56" t="s">
        <v>19</v>
      </c>
      <c r="J45" s="70"/>
      <c r="K45" s="10" t="str">
        <f t="shared" si="0"/>
        <v>Veuillez compléter ce prix</v>
      </c>
    </row>
    <row r="46" spans="1:11" ht="15" customHeight="1">
      <c r="A46" s="68" t="s">
        <v>495</v>
      </c>
      <c r="B46" s="56" t="s">
        <v>13</v>
      </c>
      <c r="C46" s="260" t="s">
        <v>14</v>
      </c>
      <c r="D46" s="251" t="s">
        <v>73</v>
      </c>
      <c r="E46" s="256" t="s">
        <v>75</v>
      </c>
      <c r="F46" s="252" t="s">
        <v>62</v>
      </c>
      <c r="G46" s="253" t="s">
        <v>20</v>
      </c>
      <c r="H46" s="252" t="s">
        <v>18</v>
      </c>
      <c r="I46" s="56" t="s">
        <v>19</v>
      </c>
      <c r="J46" s="70"/>
      <c r="K46" s="10" t="str">
        <f t="shared" si="0"/>
        <v>Veuillez compléter ce prix</v>
      </c>
    </row>
    <row r="47" spans="1:11" ht="15" customHeight="1">
      <c r="A47" s="68" t="s">
        <v>616</v>
      </c>
      <c r="B47" s="56" t="s">
        <v>13</v>
      </c>
      <c r="C47" s="260" t="s">
        <v>14</v>
      </c>
      <c r="D47" s="251" t="s">
        <v>49</v>
      </c>
      <c r="E47" s="256" t="s">
        <v>46</v>
      </c>
      <c r="F47" s="252" t="s">
        <v>16</v>
      </c>
      <c r="G47" s="257" t="s">
        <v>50</v>
      </c>
      <c r="H47" s="252" t="s">
        <v>23</v>
      </c>
      <c r="I47" s="56" t="s">
        <v>19</v>
      </c>
      <c r="J47" s="70"/>
      <c r="K47" s="10" t="str">
        <f t="shared" si="0"/>
        <v>Veuillez compléter ce prix</v>
      </c>
    </row>
    <row r="48" spans="1:11" ht="15" customHeight="1">
      <c r="A48" s="68" t="s">
        <v>496</v>
      </c>
      <c r="B48" s="56" t="s">
        <v>13</v>
      </c>
      <c r="C48" s="260" t="s">
        <v>14</v>
      </c>
      <c r="D48" s="251" t="s">
        <v>573</v>
      </c>
      <c r="E48" s="256" t="s">
        <v>193</v>
      </c>
      <c r="F48" s="256" t="s">
        <v>58</v>
      </c>
      <c r="G48" s="256" t="s">
        <v>580</v>
      </c>
      <c r="H48" s="256" t="s">
        <v>23</v>
      </c>
      <c r="I48" s="56" t="s">
        <v>19</v>
      </c>
      <c r="J48" s="70"/>
      <c r="K48" s="10" t="str">
        <f t="shared" si="0"/>
        <v>Veuillez compléter ce prix</v>
      </c>
    </row>
    <row r="49" spans="1:11" ht="15" customHeight="1">
      <c r="A49" s="68" t="s">
        <v>497</v>
      </c>
      <c r="B49" s="56" t="s">
        <v>13</v>
      </c>
      <c r="C49" s="260" t="s">
        <v>14</v>
      </c>
      <c r="D49" s="251" t="s">
        <v>573</v>
      </c>
      <c r="E49" s="256" t="s">
        <v>193</v>
      </c>
      <c r="F49" s="256" t="s">
        <v>569</v>
      </c>
      <c r="G49" s="256" t="s">
        <v>579</v>
      </c>
      <c r="H49" s="256" t="s">
        <v>18</v>
      </c>
      <c r="I49" s="56" t="s">
        <v>19</v>
      </c>
      <c r="J49" s="70"/>
      <c r="K49" s="10" t="str">
        <f t="shared" si="0"/>
        <v>Veuillez compléter ce prix</v>
      </c>
    </row>
    <row r="50" spans="1:11" ht="15" customHeight="1">
      <c r="A50" s="68" t="s">
        <v>501</v>
      </c>
      <c r="B50" s="56" t="s">
        <v>13</v>
      </c>
      <c r="C50" s="260" t="s">
        <v>14</v>
      </c>
      <c r="D50" s="251" t="s">
        <v>573</v>
      </c>
      <c r="E50" s="256" t="s">
        <v>193</v>
      </c>
      <c r="F50" s="256" t="s">
        <v>569</v>
      </c>
      <c r="G50" s="256" t="s">
        <v>579</v>
      </c>
      <c r="H50" s="256" t="s">
        <v>18</v>
      </c>
      <c r="I50" s="56" t="s">
        <v>19</v>
      </c>
      <c r="J50" s="70"/>
      <c r="K50" s="10" t="str">
        <f t="shared" si="0"/>
        <v>Veuillez compléter ce prix</v>
      </c>
    </row>
    <row r="51" spans="1:11" ht="15" customHeight="1">
      <c r="A51" s="68" t="s">
        <v>502</v>
      </c>
      <c r="B51" s="56" t="s">
        <v>13</v>
      </c>
      <c r="C51" s="260" t="s">
        <v>14</v>
      </c>
      <c r="D51" s="251" t="s">
        <v>573</v>
      </c>
      <c r="E51" s="256" t="s">
        <v>193</v>
      </c>
      <c r="F51" s="256" t="s">
        <v>569</v>
      </c>
      <c r="G51" s="256" t="s">
        <v>579</v>
      </c>
      <c r="H51" s="256" t="s">
        <v>18</v>
      </c>
      <c r="I51" s="56" t="s">
        <v>19</v>
      </c>
      <c r="J51" s="70"/>
      <c r="K51" s="10" t="str">
        <f t="shared" si="0"/>
        <v>Veuillez compléter ce prix</v>
      </c>
    </row>
    <row r="52" spans="1:11" ht="15" customHeight="1">
      <c r="A52" s="68" t="s">
        <v>617</v>
      </c>
      <c r="B52" s="56" t="s">
        <v>13</v>
      </c>
      <c r="C52" s="260" t="s">
        <v>14</v>
      </c>
      <c r="D52" s="251" t="s">
        <v>573</v>
      </c>
      <c r="E52" s="256" t="s">
        <v>193</v>
      </c>
      <c r="F52" s="256" t="s">
        <v>569</v>
      </c>
      <c r="G52" s="256" t="s">
        <v>579</v>
      </c>
      <c r="H52" s="256" t="s">
        <v>18</v>
      </c>
      <c r="I52" s="56" t="s">
        <v>19</v>
      </c>
      <c r="J52" s="70"/>
      <c r="K52" s="10" t="str">
        <f t="shared" si="0"/>
        <v>Veuillez compléter ce prix</v>
      </c>
    </row>
    <row r="53" spans="1:11" ht="15" customHeight="1">
      <c r="A53" s="68" t="s">
        <v>503</v>
      </c>
      <c r="B53" s="56" t="s">
        <v>13</v>
      </c>
      <c r="C53" s="56" t="s">
        <v>14</v>
      </c>
      <c r="D53" s="260" t="s">
        <v>574</v>
      </c>
      <c r="E53" s="112" t="s">
        <v>194</v>
      </c>
      <c r="F53" s="256" t="s">
        <v>58</v>
      </c>
      <c r="G53" s="256" t="s">
        <v>220</v>
      </c>
      <c r="H53" s="256" t="s">
        <v>18</v>
      </c>
      <c r="I53" s="56" t="s">
        <v>19</v>
      </c>
      <c r="J53" s="70"/>
      <c r="K53" s="10" t="str">
        <f t="shared" si="0"/>
        <v>Veuillez compléter ce prix</v>
      </c>
    </row>
    <row r="54" spans="1:11" ht="15" customHeight="1">
      <c r="A54" s="68" t="s">
        <v>504</v>
      </c>
      <c r="B54" s="260" t="s">
        <v>13</v>
      </c>
      <c r="C54" s="112" t="s">
        <v>14</v>
      </c>
      <c r="D54" s="251" t="s">
        <v>575</v>
      </c>
      <c r="E54" s="256" t="s">
        <v>195</v>
      </c>
      <c r="F54" s="252" t="s">
        <v>58</v>
      </c>
      <c r="G54" s="252" t="s">
        <v>581</v>
      </c>
      <c r="H54" s="252" t="s">
        <v>18</v>
      </c>
      <c r="I54" s="56" t="s">
        <v>19</v>
      </c>
      <c r="J54" s="70"/>
      <c r="K54" s="10" t="str">
        <f t="shared" si="0"/>
        <v>Veuillez compléter ce prix</v>
      </c>
    </row>
    <row r="55" spans="1:11" ht="15" customHeight="1">
      <c r="A55" s="68" t="s">
        <v>505</v>
      </c>
      <c r="B55" s="56" t="s">
        <v>13</v>
      </c>
      <c r="C55" s="260" t="s">
        <v>14</v>
      </c>
      <c r="D55" s="251" t="s">
        <v>576</v>
      </c>
      <c r="E55" s="256" t="s">
        <v>196</v>
      </c>
      <c r="F55" s="256" t="s">
        <v>58</v>
      </c>
      <c r="G55" s="256" t="s">
        <v>582</v>
      </c>
      <c r="H55" s="256" t="s">
        <v>23</v>
      </c>
      <c r="I55" s="56" t="s">
        <v>19</v>
      </c>
      <c r="J55" s="70"/>
      <c r="K55" s="10" t="str">
        <f t="shared" si="0"/>
        <v>Veuillez compléter ce prix</v>
      </c>
    </row>
    <row r="56" spans="1:11" ht="15" customHeight="1">
      <c r="A56" s="68" t="s">
        <v>506</v>
      </c>
      <c r="B56" s="56" t="s">
        <v>13</v>
      </c>
      <c r="C56" s="260" t="s">
        <v>14</v>
      </c>
      <c r="D56" s="251" t="s">
        <v>576</v>
      </c>
      <c r="E56" s="256" t="s">
        <v>196</v>
      </c>
      <c r="F56" s="256" t="s">
        <v>58</v>
      </c>
      <c r="G56" s="256" t="s">
        <v>582</v>
      </c>
      <c r="H56" s="256" t="s">
        <v>23</v>
      </c>
      <c r="I56" s="56" t="s">
        <v>19</v>
      </c>
      <c r="J56" s="70"/>
      <c r="K56" s="10" t="str">
        <f t="shared" si="0"/>
        <v>Veuillez compléter ce prix</v>
      </c>
    </row>
    <row r="57" spans="1:11" ht="15" customHeight="1">
      <c r="A57" s="68" t="s">
        <v>618</v>
      </c>
      <c r="B57" s="260" t="s">
        <v>13</v>
      </c>
      <c r="C57" s="112" t="s">
        <v>14</v>
      </c>
      <c r="D57" s="251" t="s">
        <v>577</v>
      </c>
      <c r="E57" s="256" t="s">
        <v>197</v>
      </c>
      <c r="F57" s="252" t="s">
        <v>58</v>
      </c>
      <c r="G57" s="252" t="s">
        <v>583</v>
      </c>
      <c r="H57" s="252" t="s">
        <v>23</v>
      </c>
      <c r="I57" s="56" t="s">
        <v>19</v>
      </c>
      <c r="J57" s="70"/>
      <c r="K57" s="10" t="str">
        <f t="shared" si="0"/>
        <v>Veuillez compléter ce prix</v>
      </c>
    </row>
    <row r="58" spans="1:11" ht="15" customHeight="1">
      <c r="A58" s="68" t="s">
        <v>619</v>
      </c>
      <c r="B58" s="260" t="s">
        <v>13</v>
      </c>
      <c r="C58" s="112" t="s">
        <v>14</v>
      </c>
      <c r="D58" s="251" t="s">
        <v>577</v>
      </c>
      <c r="E58" s="256" t="s">
        <v>197</v>
      </c>
      <c r="F58" s="252" t="s">
        <v>58</v>
      </c>
      <c r="G58" s="252" t="s">
        <v>583</v>
      </c>
      <c r="H58" s="252" t="s">
        <v>23</v>
      </c>
      <c r="I58" s="56" t="s">
        <v>19</v>
      </c>
      <c r="J58" s="70"/>
      <c r="K58" s="10" t="str">
        <f t="shared" si="0"/>
        <v>Veuillez compléter ce prix</v>
      </c>
    </row>
    <row r="59" spans="1:11" s="82" customFormat="1" ht="24" customHeight="1" thickBot="1">
      <c r="A59" s="337" t="s">
        <v>400</v>
      </c>
      <c r="B59" s="338"/>
      <c r="C59" s="338"/>
      <c r="D59" s="338"/>
      <c r="E59" s="338"/>
      <c r="F59" s="338"/>
      <c r="G59" s="338"/>
      <c r="H59" s="338"/>
      <c r="I59" s="339"/>
      <c r="J59" s="258">
        <f>SUM(J6:J58)</f>
        <v>0</v>
      </c>
    </row>
    <row r="60" spans="1:11" ht="15.75" thickBot="1"/>
    <row r="61" spans="1:11" s="41" customFormat="1" ht="15.75" thickBot="1">
      <c r="A61" s="332" t="s">
        <v>240</v>
      </c>
      <c r="B61" s="333"/>
      <c r="C61" s="333"/>
      <c r="D61" s="333"/>
      <c r="E61" s="333"/>
      <c r="F61" s="333"/>
      <c r="G61" s="333"/>
      <c r="H61" s="333"/>
      <c r="I61" s="333"/>
      <c r="J61" s="333"/>
      <c r="K61" s="10"/>
    </row>
    <row r="62" spans="1:11">
      <c r="A62" s="134" t="s">
        <v>1</v>
      </c>
      <c r="B62" s="135"/>
      <c r="C62" s="334" t="s">
        <v>2</v>
      </c>
      <c r="D62" s="335"/>
      <c r="E62" s="335"/>
      <c r="F62" s="335"/>
      <c r="G62" s="335"/>
      <c r="H62" s="335"/>
      <c r="I62" s="335"/>
      <c r="J62" s="336"/>
      <c r="K62" s="10"/>
    </row>
    <row r="63" spans="1:11" ht="45">
      <c r="A63" s="68" t="s">
        <v>3</v>
      </c>
      <c r="B63" s="54" t="s">
        <v>4</v>
      </c>
      <c r="C63" s="45" t="s">
        <v>5</v>
      </c>
      <c r="D63" s="46" t="s">
        <v>6</v>
      </c>
      <c r="E63" s="46" t="s">
        <v>7</v>
      </c>
      <c r="F63" s="46" t="s">
        <v>8</v>
      </c>
      <c r="G63" s="46" t="s">
        <v>9</v>
      </c>
      <c r="H63" s="46" t="s">
        <v>10</v>
      </c>
      <c r="I63" s="132" t="s">
        <v>11</v>
      </c>
      <c r="J63" s="61" t="s">
        <v>12</v>
      </c>
      <c r="K63" s="10"/>
    </row>
    <row r="64" spans="1:11">
      <c r="A64" s="68" t="s">
        <v>620</v>
      </c>
      <c r="B64" s="52" t="s">
        <v>13</v>
      </c>
      <c r="C64" s="114" t="s">
        <v>14</v>
      </c>
      <c r="D64" s="251" t="s">
        <v>186</v>
      </c>
      <c r="E64" s="252" t="s">
        <v>558</v>
      </c>
      <c r="F64" s="252" t="s">
        <v>16</v>
      </c>
      <c r="G64" s="252" t="s">
        <v>44</v>
      </c>
      <c r="H64" s="252" t="s">
        <v>18</v>
      </c>
      <c r="I64" s="54" t="s">
        <v>19</v>
      </c>
      <c r="J64" s="6"/>
      <c r="K64" s="10" t="str">
        <f t="shared" ref="K64:K103" si="1">IF(J64="","Veuillez compléter ce prix","")</f>
        <v>Veuillez compléter ce prix</v>
      </c>
    </row>
    <row r="65" spans="1:11">
      <c r="A65" s="68" t="s">
        <v>621</v>
      </c>
      <c r="B65" s="52" t="s">
        <v>13</v>
      </c>
      <c r="C65" s="114" t="s">
        <v>14</v>
      </c>
      <c r="D65" s="251" t="s">
        <v>559</v>
      </c>
      <c r="E65" s="256" t="s">
        <v>560</v>
      </c>
      <c r="F65" s="256" t="s">
        <v>58</v>
      </c>
      <c r="G65" s="256" t="s">
        <v>578</v>
      </c>
      <c r="H65" s="256" t="s">
        <v>18</v>
      </c>
      <c r="I65" s="54" t="s">
        <v>19</v>
      </c>
      <c r="J65" s="6"/>
      <c r="K65" s="10" t="str">
        <f t="shared" si="1"/>
        <v>Veuillez compléter ce prix</v>
      </c>
    </row>
    <row r="66" spans="1:11">
      <c r="A66" s="68" t="s">
        <v>622</v>
      </c>
      <c r="B66" s="52" t="s">
        <v>13</v>
      </c>
      <c r="C66" s="114" t="s">
        <v>14</v>
      </c>
      <c r="D66" s="251" t="s">
        <v>76</v>
      </c>
      <c r="E66" s="252" t="s">
        <v>77</v>
      </c>
      <c r="F66" s="252" t="s">
        <v>16</v>
      </c>
      <c r="G66" s="253" t="s">
        <v>20</v>
      </c>
      <c r="H66" s="252" t="s">
        <v>18</v>
      </c>
      <c r="I66" s="54" t="s">
        <v>19</v>
      </c>
      <c r="J66" s="6"/>
      <c r="K66" s="10" t="str">
        <f t="shared" si="1"/>
        <v>Veuillez compléter ce prix</v>
      </c>
    </row>
    <row r="67" spans="1:11">
      <c r="A67" s="68" t="s">
        <v>623</v>
      </c>
      <c r="B67" s="52" t="s">
        <v>13</v>
      </c>
      <c r="C67" s="114" t="s">
        <v>14</v>
      </c>
      <c r="D67" s="251" t="s">
        <v>42</v>
      </c>
      <c r="E67" s="256" t="s">
        <v>43</v>
      </c>
      <c r="F67" s="252" t="s">
        <v>16</v>
      </c>
      <c r="G67" s="257" t="s">
        <v>44</v>
      </c>
      <c r="H67" s="252" t="s">
        <v>23</v>
      </c>
      <c r="I67" s="54" t="s">
        <v>19</v>
      </c>
      <c r="J67" s="6"/>
      <c r="K67" s="10" t="str">
        <f t="shared" si="1"/>
        <v>Veuillez compléter ce prix</v>
      </c>
    </row>
    <row r="68" spans="1:11">
      <c r="A68" s="68" t="s">
        <v>624</v>
      </c>
      <c r="B68" s="52" t="s">
        <v>13</v>
      </c>
      <c r="C68" s="114" t="s">
        <v>14</v>
      </c>
      <c r="D68" s="251" t="s">
        <v>78</v>
      </c>
      <c r="E68" s="252" t="s">
        <v>79</v>
      </c>
      <c r="F68" s="252" t="s">
        <v>16</v>
      </c>
      <c r="G68" s="252" t="s">
        <v>133</v>
      </c>
      <c r="H68" s="252" t="s">
        <v>18</v>
      </c>
      <c r="I68" s="54" t="s">
        <v>19</v>
      </c>
      <c r="J68" s="6"/>
      <c r="K68" s="10" t="str">
        <f t="shared" si="1"/>
        <v>Veuillez compléter ce prix</v>
      </c>
    </row>
    <row r="69" spans="1:11">
      <c r="A69" s="68" t="s">
        <v>625</v>
      </c>
      <c r="B69" s="52" t="s">
        <v>13</v>
      </c>
      <c r="C69" s="114" t="s">
        <v>14</v>
      </c>
      <c r="D69" s="251" t="s">
        <v>52</v>
      </c>
      <c r="E69" s="256" t="s">
        <v>53</v>
      </c>
      <c r="F69" s="252" t="s">
        <v>16</v>
      </c>
      <c r="G69" s="252" t="s">
        <v>133</v>
      </c>
      <c r="H69" s="252" t="s">
        <v>18</v>
      </c>
      <c r="I69" s="54" t="s">
        <v>19</v>
      </c>
      <c r="J69" s="6"/>
      <c r="K69" s="10" t="str">
        <f t="shared" si="1"/>
        <v>Veuillez compléter ce prix</v>
      </c>
    </row>
    <row r="70" spans="1:11">
      <c r="A70" s="68" t="s">
        <v>626</v>
      </c>
      <c r="B70" s="52" t="s">
        <v>13</v>
      </c>
      <c r="C70" s="114" t="s">
        <v>14</v>
      </c>
      <c r="D70" s="251" t="s">
        <v>561</v>
      </c>
      <c r="E70" s="256" t="s">
        <v>562</v>
      </c>
      <c r="F70" s="252" t="s">
        <v>16</v>
      </c>
      <c r="G70" s="257" t="s">
        <v>133</v>
      </c>
      <c r="H70" s="252" t="s">
        <v>18</v>
      </c>
      <c r="I70" s="54" t="s">
        <v>19</v>
      </c>
      <c r="J70" s="6"/>
      <c r="K70" s="10" t="str">
        <f t="shared" si="1"/>
        <v>Veuillez compléter ce prix</v>
      </c>
    </row>
    <row r="71" spans="1:11">
      <c r="A71" s="68" t="s">
        <v>512</v>
      </c>
      <c r="B71" s="52" t="s">
        <v>13</v>
      </c>
      <c r="C71" s="114" t="s">
        <v>14</v>
      </c>
      <c r="D71" s="251" t="s">
        <v>563</v>
      </c>
      <c r="E71" s="256" t="s">
        <v>15</v>
      </c>
      <c r="F71" s="252" t="s">
        <v>16</v>
      </c>
      <c r="G71" s="252" t="s">
        <v>133</v>
      </c>
      <c r="H71" s="252" t="s">
        <v>18</v>
      </c>
      <c r="I71" s="54" t="s">
        <v>19</v>
      </c>
      <c r="J71" s="6"/>
      <c r="K71" s="10" t="str">
        <f t="shared" si="1"/>
        <v>Veuillez compléter ce prix</v>
      </c>
    </row>
    <row r="72" spans="1:11">
      <c r="A72" s="68" t="s">
        <v>513</v>
      </c>
      <c r="B72" s="52" t="s">
        <v>13</v>
      </c>
      <c r="C72" s="114" t="s">
        <v>14</v>
      </c>
      <c r="D72" s="251" t="s">
        <v>54</v>
      </c>
      <c r="E72" s="256" t="s">
        <v>55</v>
      </c>
      <c r="F72" s="252" t="s">
        <v>16</v>
      </c>
      <c r="G72" s="257" t="s">
        <v>20</v>
      </c>
      <c r="H72" s="252" t="s">
        <v>18</v>
      </c>
      <c r="I72" s="54" t="s">
        <v>19</v>
      </c>
      <c r="J72" s="6"/>
      <c r="K72" s="10" t="str">
        <f t="shared" si="1"/>
        <v>Veuillez compléter ce prix</v>
      </c>
    </row>
    <row r="73" spans="1:11">
      <c r="A73" s="68" t="s">
        <v>514</v>
      </c>
      <c r="B73" s="52" t="s">
        <v>13</v>
      </c>
      <c r="C73" s="114" t="s">
        <v>14</v>
      </c>
      <c r="D73" s="251" t="s">
        <v>66</v>
      </c>
      <c r="E73" s="252" t="s">
        <v>67</v>
      </c>
      <c r="F73" s="252" t="s">
        <v>16</v>
      </c>
      <c r="G73" s="253" t="s">
        <v>119</v>
      </c>
      <c r="H73" s="252" t="s">
        <v>18</v>
      </c>
      <c r="I73" s="54" t="s">
        <v>19</v>
      </c>
      <c r="J73" s="6"/>
      <c r="K73" s="10" t="str">
        <f t="shared" si="1"/>
        <v>Veuillez compléter ce prix</v>
      </c>
    </row>
    <row r="74" spans="1:11">
      <c r="A74" s="68" t="s">
        <v>515</v>
      </c>
      <c r="B74" s="52" t="s">
        <v>13</v>
      </c>
      <c r="C74" s="114" t="s">
        <v>14</v>
      </c>
      <c r="D74" s="251" t="s">
        <v>36</v>
      </c>
      <c r="E74" s="256" t="s">
        <v>32</v>
      </c>
      <c r="F74" s="252" t="s">
        <v>16</v>
      </c>
      <c r="G74" s="257" t="s">
        <v>34</v>
      </c>
      <c r="H74" s="252" t="s">
        <v>18</v>
      </c>
      <c r="I74" s="54" t="s">
        <v>19</v>
      </c>
      <c r="J74" s="6"/>
      <c r="K74" s="10" t="str">
        <f t="shared" si="1"/>
        <v>Veuillez compléter ce prix</v>
      </c>
    </row>
    <row r="75" spans="1:11">
      <c r="A75" s="68" t="s">
        <v>516</v>
      </c>
      <c r="B75" s="52" t="s">
        <v>13</v>
      </c>
      <c r="C75" s="114" t="s">
        <v>14</v>
      </c>
      <c r="D75" s="251" t="s">
        <v>45</v>
      </c>
      <c r="E75" s="256" t="s">
        <v>46</v>
      </c>
      <c r="F75" s="252" t="s">
        <v>16</v>
      </c>
      <c r="G75" s="257" t="s">
        <v>47</v>
      </c>
      <c r="H75" s="252" t="s">
        <v>23</v>
      </c>
      <c r="I75" s="54" t="s">
        <v>19</v>
      </c>
      <c r="J75" s="6"/>
      <c r="K75" s="10" t="str">
        <f t="shared" si="1"/>
        <v>Veuillez compléter ce prix</v>
      </c>
    </row>
    <row r="76" spans="1:11">
      <c r="A76" s="68" t="s">
        <v>517</v>
      </c>
      <c r="B76" s="52" t="s">
        <v>13</v>
      </c>
      <c r="C76" s="114" t="s">
        <v>14</v>
      </c>
      <c r="D76" s="251" t="s">
        <v>45</v>
      </c>
      <c r="E76" s="256" t="s">
        <v>46</v>
      </c>
      <c r="F76" s="252" t="s">
        <v>48</v>
      </c>
      <c r="G76" s="257"/>
      <c r="H76" s="252" t="s">
        <v>23</v>
      </c>
      <c r="I76" s="54" t="s">
        <v>19</v>
      </c>
      <c r="J76" s="6"/>
      <c r="K76" s="10" t="str">
        <f t="shared" si="1"/>
        <v>Veuillez compléter ce prix</v>
      </c>
    </row>
    <row r="77" spans="1:11">
      <c r="A77" s="68" t="s">
        <v>518</v>
      </c>
      <c r="B77" s="52" t="s">
        <v>13</v>
      </c>
      <c r="C77" s="114" t="s">
        <v>14</v>
      </c>
      <c r="D77" s="251" t="s">
        <v>564</v>
      </c>
      <c r="E77" s="256" t="s">
        <v>27</v>
      </c>
      <c r="F77" s="252" t="s">
        <v>16</v>
      </c>
      <c r="G77" s="257" t="s">
        <v>26</v>
      </c>
      <c r="H77" s="252" t="s">
        <v>23</v>
      </c>
      <c r="I77" s="54" t="s">
        <v>19</v>
      </c>
      <c r="J77" s="6"/>
      <c r="K77" s="10" t="str">
        <f t="shared" si="1"/>
        <v>Veuillez compléter ce prix</v>
      </c>
    </row>
    <row r="78" spans="1:11">
      <c r="A78" s="68" t="s">
        <v>519</v>
      </c>
      <c r="B78" s="52" t="s">
        <v>13</v>
      </c>
      <c r="C78" s="114" t="s">
        <v>14</v>
      </c>
      <c r="D78" s="251" t="s">
        <v>68</v>
      </c>
      <c r="E78" s="252" t="s">
        <v>69</v>
      </c>
      <c r="F78" s="252" t="s">
        <v>16</v>
      </c>
      <c r="G78" s="253" t="s">
        <v>44</v>
      </c>
      <c r="H78" s="252" t="s">
        <v>18</v>
      </c>
      <c r="I78" s="54" t="s">
        <v>19</v>
      </c>
      <c r="J78" s="6"/>
      <c r="K78" s="10" t="str">
        <f t="shared" si="1"/>
        <v>Veuillez compléter ce prix</v>
      </c>
    </row>
    <row r="79" spans="1:11">
      <c r="A79" s="68" t="s">
        <v>520</v>
      </c>
      <c r="B79" s="52" t="s">
        <v>13</v>
      </c>
      <c r="C79" s="114" t="s">
        <v>14</v>
      </c>
      <c r="D79" s="251" t="s">
        <v>565</v>
      </c>
      <c r="E79" s="256" t="s">
        <v>566</v>
      </c>
      <c r="F79" s="252" t="s">
        <v>16</v>
      </c>
      <c r="G79" s="257" t="s">
        <v>44</v>
      </c>
      <c r="H79" s="252" t="s">
        <v>23</v>
      </c>
      <c r="I79" s="54" t="s">
        <v>19</v>
      </c>
      <c r="J79" s="6"/>
      <c r="K79" s="10" t="str">
        <f t="shared" si="1"/>
        <v>Veuillez compléter ce prix</v>
      </c>
    </row>
    <row r="80" spans="1:11">
      <c r="A80" s="68" t="s">
        <v>521</v>
      </c>
      <c r="B80" s="52" t="s">
        <v>13</v>
      </c>
      <c r="C80" s="114" t="s">
        <v>14</v>
      </c>
      <c r="D80" s="251" t="s">
        <v>567</v>
      </c>
      <c r="E80" s="256" t="s">
        <v>24</v>
      </c>
      <c r="F80" s="252" t="s">
        <v>16</v>
      </c>
      <c r="G80" s="257" t="s">
        <v>25</v>
      </c>
      <c r="H80" s="252" t="s">
        <v>23</v>
      </c>
      <c r="I80" s="54" t="s">
        <v>19</v>
      </c>
      <c r="J80" s="6"/>
      <c r="K80" s="10" t="str">
        <f t="shared" si="1"/>
        <v>Veuillez compléter ce prix</v>
      </c>
    </row>
    <row r="81" spans="1:13">
      <c r="A81" s="68" t="s">
        <v>522</v>
      </c>
      <c r="B81" s="52" t="s">
        <v>13</v>
      </c>
      <c r="C81" s="114" t="s">
        <v>14</v>
      </c>
      <c r="D81" s="251" t="s">
        <v>567</v>
      </c>
      <c r="E81" s="252" t="s">
        <v>568</v>
      </c>
      <c r="F81" s="252" t="s">
        <v>16</v>
      </c>
      <c r="G81" s="253" t="s">
        <v>26</v>
      </c>
      <c r="H81" s="252" t="s">
        <v>18</v>
      </c>
      <c r="I81" s="54" t="s">
        <v>19</v>
      </c>
      <c r="J81" s="6"/>
      <c r="K81" s="10" t="str">
        <f t="shared" si="1"/>
        <v>Veuillez compléter ce prix</v>
      </c>
    </row>
    <row r="82" spans="1:13">
      <c r="A82" s="68" t="s">
        <v>627</v>
      </c>
      <c r="B82" s="52" t="s">
        <v>13</v>
      </c>
      <c r="C82" s="114" t="s">
        <v>14</v>
      </c>
      <c r="D82" s="251" t="s">
        <v>28</v>
      </c>
      <c r="E82" s="256" t="s">
        <v>56</v>
      </c>
      <c r="F82" s="252" t="s">
        <v>16</v>
      </c>
      <c r="G82" s="252" t="s">
        <v>133</v>
      </c>
      <c r="H82" s="252" t="s">
        <v>18</v>
      </c>
      <c r="I82" s="54" t="s">
        <v>19</v>
      </c>
      <c r="J82" s="6"/>
      <c r="K82" s="10" t="str">
        <f t="shared" si="1"/>
        <v>Veuillez compléter ce prix</v>
      </c>
    </row>
    <row r="83" spans="1:13">
      <c r="A83" s="68" t="s">
        <v>523</v>
      </c>
      <c r="B83" s="52" t="s">
        <v>13</v>
      </c>
      <c r="C83" s="114" t="s">
        <v>14</v>
      </c>
      <c r="D83" s="251" t="s">
        <v>28</v>
      </c>
      <c r="E83" s="256" t="s">
        <v>29</v>
      </c>
      <c r="F83" s="252" t="s">
        <v>16</v>
      </c>
      <c r="G83" s="257" t="s">
        <v>30</v>
      </c>
      <c r="H83" s="252" t="s">
        <v>18</v>
      </c>
      <c r="I83" s="54" t="s">
        <v>19</v>
      </c>
      <c r="J83" s="6"/>
      <c r="K83" s="10" t="str">
        <f t="shared" si="1"/>
        <v>Veuillez compléter ce prix</v>
      </c>
    </row>
    <row r="84" spans="1:13">
      <c r="A84" s="68" t="s">
        <v>524</v>
      </c>
      <c r="B84" s="52" t="s">
        <v>13</v>
      </c>
      <c r="C84" s="114" t="s">
        <v>14</v>
      </c>
      <c r="D84" s="251" t="s">
        <v>28</v>
      </c>
      <c r="E84" s="256" t="s">
        <v>31</v>
      </c>
      <c r="F84" s="252" t="s">
        <v>16</v>
      </c>
      <c r="G84" s="257" t="s">
        <v>30</v>
      </c>
      <c r="H84" s="252" t="s">
        <v>18</v>
      </c>
      <c r="I84" s="54" t="s">
        <v>19</v>
      </c>
      <c r="J84" s="6"/>
      <c r="K84" s="10" t="str">
        <f t="shared" si="1"/>
        <v>Veuillez compléter ce prix</v>
      </c>
    </row>
    <row r="85" spans="1:13">
      <c r="A85" s="68" t="s">
        <v>525</v>
      </c>
      <c r="B85" s="52" t="s">
        <v>13</v>
      </c>
      <c r="C85" s="114" t="s">
        <v>14</v>
      </c>
      <c r="D85" s="251" t="s">
        <v>57</v>
      </c>
      <c r="E85" s="256" t="s">
        <v>557</v>
      </c>
      <c r="F85" s="252" t="s">
        <v>16</v>
      </c>
      <c r="G85" s="257" t="s">
        <v>59</v>
      </c>
      <c r="H85" s="252" t="s">
        <v>23</v>
      </c>
      <c r="I85" s="54" t="s">
        <v>19</v>
      </c>
      <c r="J85" s="6"/>
      <c r="K85" s="10" t="str">
        <f t="shared" si="1"/>
        <v>Veuillez compléter ce prix</v>
      </c>
    </row>
    <row r="86" spans="1:13">
      <c r="A86" s="68" t="s">
        <v>526</v>
      </c>
      <c r="B86" s="52" t="s">
        <v>13</v>
      </c>
      <c r="C86" s="114" t="s">
        <v>14</v>
      </c>
      <c r="D86" s="251" t="s">
        <v>570</v>
      </c>
      <c r="E86" s="256" t="s">
        <v>21</v>
      </c>
      <c r="F86" s="252" t="s">
        <v>16</v>
      </c>
      <c r="G86" s="257" t="s">
        <v>22</v>
      </c>
      <c r="H86" s="252" t="s">
        <v>23</v>
      </c>
      <c r="I86" s="54" t="s">
        <v>19</v>
      </c>
      <c r="J86" s="6"/>
      <c r="K86" s="10" t="str">
        <f t="shared" si="1"/>
        <v>Veuillez compléter ce prix</v>
      </c>
    </row>
    <row r="87" spans="1:13" ht="15.75" customHeight="1">
      <c r="A87" s="68" t="s">
        <v>527</v>
      </c>
      <c r="B87" s="52" t="s">
        <v>13</v>
      </c>
      <c r="C87" s="55" t="s">
        <v>14</v>
      </c>
      <c r="D87" s="251" t="s">
        <v>35</v>
      </c>
      <c r="E87" s="256" t="s">
        <v>571</v>
      </c>
      <c r="F87" s="252" t="s">
        <v>16</v>
      </c>
      <c r="G87" s="257" t="s">
        <v>34</v>
      </c>
      <c r="H87" s="252" t="s">
        <v>18</v>
      </c>
      <c r="I87" s="54" t="s">
        <v>19</v>
      </c>
      <c r="J87" s="6"/>
      <c r="K87" s="10" t="str">
        <f t="shared" si="1"/>
        <v>Veuillez compléter ce prix</v>
      </c>
    </row>
    <row r="88" spans="1:13">
      <c r="A88" s="68" t="s">
        <v>528</v>
      </c>
      <c r="B88" s="52" t="s">
        <v>13</v>
      </c>
      <c r="C88" s="114" t="s">
        <v>14</v>
      </c>
      <c r="D88" s="251" t="s">
        <v>35</v>
      </c>
      <c r="E88" s="256" t="s">
        <v>32</v>
      </c>
      <c r="F88" s="252" t="s">
        <v>16</v>
      </c>
      <c r="G88" s="257" t="s">
        <v>20</v>
      </c>
      <c r="H88" s="252" t="s">
        <v>18</v>
      </c>
      <c r="I88" s="54" t="s">
        <v>19</v>
      </c>
      <c r="J88" s="6"/>
      <c r="K88" s="10" t="str">
        <f t="shared" si="1"/>
        <v>Veuillez compléter ce prix</v>
      </c>
    </row>
    <row r="89" spans="1:13">
      <c r="A89" s="68" t="s">
        <v>529</v>
      </c>
      <c r="B89" s="52" t="s">
        <v>13</v>
      </c>
      <c r="C89" s="114" t="s">
        <v>14</v>
      </c>
      <c r="D89" s="251" t="s">
        <v>60</v>
      </c>
      <c r="E89" s="256" t="s">
        <v>32</v>
      </c>
      <c r="F89" s="252" t="s">
        <v>16</v>
      </c>
      <c r="G89" s="257" t="s">
        <v>44</v>
      </c>
      <c r="H89" s="252" t="s">
        <v>18</v>
      </c>
      <c r="I89" s="54" t="s">
        <v>19</v>
      </c>
      <c r="J89" s="6"/>
      <c r="K89" s="10" t="str">
        <f t="shared" si="1"/>
        <v>Veuillez compléter ce prix</v>
      </c>
    </row>
    <row r="90" spans="1:13">
      <c r="A90" s="68" t="s">
        <v>530</v>
      </c>
      <c r="B90" s="52" t="s">
        <v>13</v>
      </c>
      <c r="C90" s="114" t="s">
        <v>14</v>
      </c>
      <c r="D90" s="251" t="s">
        <v>33</v>
      </c>
      <c r="E90" s="256" t="s">
        <v>32</v>
      </c>
      <c r="F90" s="252" t="s">
        <v>16</v>
      </c>
      <c r="G90" s="252" t="s">
        <v>25</v>
      </c>
      <c r="H90" s="252" t="s">
        <v>18</v>
      </c>
      <c r="I90" s="54" t="s">
        <v>19</v>
      </c>
      <c r="J90" s="6"/>
      <c r="K90" s="10" t="str">
        <f t="shared" si="1"/>
        <v>Veuillez compléter ce prix</v>
      </c>
    </row>
    <row r="91" spans="1:13">
      <c r="A91" s="68" t="s">
        <v>531</v>
      </c>
      <c r="B91" s="52" t="s">
        <v>13</v>
      </c>
      <c r="C91" s="114" t="s">
        <v>14</v>
      </c>
      <c r="D91" s="251" t="s">
        <v>572</v>
      </c>
      <c r="E91" s="256" t="s">
        <v>32</v>
      </c>
      <c r="F91" s="252" t="s">
        <v>16</v>
      </c>
      <c r="G91" s="257" t="s">
        <v>25</v>
      </c>
      <c r="H91" s="252" t="s">
        <v>23</v>
      </c>
      <c r="I91" s="54" t="s">
        <v>19</v>
      </c>
      <c r="J91" s="6"/>
      <c r="K91" s="10" t="str">
        <f t="shared" si="1"/>
        <v>Veuillez compléter ce prix</v>
      </c>
      <c r="L91" s="233"/>
      <c r="M91" s="233"/>
    </row>
    <row r="92" spans="1:13">
      <c r="A92" s="68" t="s">
        <v>532</v>
      </c>
      <c r="B92" s="52" t="s">
        <v>13</v>
      </c>
      <c r="C92" s="114" t="s">
        <v>14</v>
      </c>
      <c r="D92" s="251" t="s">
        <v>37</v>
      </c>
      <c r="E92" s="256" t="s">
        <v>38</v>
      </c>
      <c r="F92" s="252" t="s">
        <v>16</v>
      </c>
      <c r="G92" s="257" t="s">
        <v>20</v>
      </c>
      <c r="H92" s="252" t="s">
        <v>18</v>
      </c>
      <c r="I92" s="54" t="s">
        <v>19</v>
      </c>
      <c r="J92" s="6"/>
      <c r="K92" s="10" t="str">
        <f t="shared" si="1"/>
        <v>Veuillez compléter ce prix</v>
      </c>
      <c r="L92" s="233"/>
      <c r="M92" s="233"/>
    </row>
    <row r="93" spans="1:13">
      <c r="A93" s="68" t="s">
        <v>628</v>
      </c>
      <c r="B93" s="52" t="s">
        <v>13</v>
      </c>
      <c r="C93" s="114" t="s">
        <v>14</v>
      </c>
      <c r="D93" s="251" t="s">
        <v>39</v>
      </c>
      <c r="E93" s="256" t="s">
        <v>40</v>
      </c>
      <c r="F93" s="252" t="s">
        <v>16</v>
      </c>
      <c r="G93" s="257" t="s">
        <v>41</v>
      </c>
      <c r="H93" s="252" t="s">
        <v>23</v>
      </c>
      <c r="I93" s="54" t="s">
        <v>19</v>
      </c>
      <c r="J93" s="6"/>
      <c r="K93" s="10" t="str">
        <f t="shared" si="1"/>
        <v>Veuillez compléter ce prix</v>
      </c>
    </row>
    <row r="94" spans="1:13">
      <c r="A94" s="68" t="s">
        <v>629</v>
      </c>
      <c r="B94" s="52" t="s">
        <v>13</v>
      </c>
      <c r="C94" s="114" t="s">
        <v>14</v>
      </c>
      <c r="D94" s="251" t="s">
        <v>39</v>
      </c>
      <c r="E94" s="256" t="s">
        <v>40</v>
      </c>
      <c r="F94" s="252" t="s">
        <v>16</v>
      </c>
      <c r="G94" s="252" t="s">
        <v>41</v>
      </c>
      <c r="H94" s="252" t="s">
        <v>23</v>
      </c>
      <c r="I94" s="54" t="s">
        <v>19</v>
      </c>
      <c r="J94" s="6"/>
      <c r="K94" s="10" t="str">
        <f t="shared" si="1"/>
        <v>Veuillez compléter ce prix</v>
      </c>
    </row>
    <row r="95" spans="1:13">
      <c r="A95" s="68" t="s">
        <v>533</v>
      </c>
      <c r="B95" s="52" t="s">
        <v>13</v>
      </c>
      <c r="C95" s="114" t="s">
        <v>14</v>
      </c>
      <c r="D95" s="251" t="s">
        <v>49</v>
      </c>
      <c r="E95" s="256" t="s">
        <v>46</v>
      </c>
      <c r="F95" s="252" t="s">
        <v>16</v>
      </c>
      <c r="G95" s="253" t="s">
        <v>20</v>
      </c>
      <c r="H95" s="252" t="s">
        <v>23</v>
      </c>
      <c r="I95" s="54" t="s">
        <v>19</v>
      </c>
      <c r="J95" s="6"/>
      <c r="K95" s="10" t="str">
        <f t="shared" si="1"/>
        <v>Veuillez compléter ce prix</v>
      </c>
    </row>
    <row r="96" spans="1:13">
      <c r="A96" s="68" t="s">
        <v>534</v>
      </c>
      <c r="B96" s="52" t="s">
        <v>13</v>
      </c>
      <c r="C96" s="114" t="s">
        <v>14</v>
      </c>
      <c r="D96" s="251" t="s">
        <v>573</v>
      </c>
      <c r="E96" s="256" t="s">
        <v>193</v>
      </c>
      <c r="F96" s="256" t="s">
        <v>58</v>
      </c>
      <c r="G96" s="253" t="s">
        <v>70</v>
      </c>
      <c r="H96" s="256" t="s">
        <v>23</v>
      </c>
      <c r="I96" s="54" t="s">
        <v>19</v>
      </c>
      <c r="J96" s="6"/>
      <c r="K96" s="10" t="str">
        <f t="shared" si="1"/>
        <v>Veuillez compléter ce prix</v>
      </c>
    </row>
    <row r="97" spans="1:11">
      <c r="A97" s="68" t="s">
        <v>535</v>
      </c>
      <c r="B97" s="52" t="s">
        <v>13</v>
      </c>
      <c r="C97" s="114" t="s">
        <v>14</v>
      </c>
      <c r="D97" s="256" t="s">
        <v>574</v>
      </c>
      <c r="E97" s="252" t="s">
        <v>194</v>
      </c>
      <c r="F97" s="256" t="s">
        <v>58</v>
      </c>
      <c r="G97" s="253" t="s">
        <v>20</v>
      </c>
      <c r="H97" s="256" t="s">
        <v>18</v>
      </c>
      <c r="I97" s="54" t="s">
        <v>19</v>
      </c>
      <c r="J97" s="6"/>
      <c r="K97" s="10" t="str">
        <f t="shared" si="1"/>
        <v>Veuillez compléter ce prix</v>
      </c>
    </row>
    <row r="98" spans="1:11">
      <c r="A98" s="68" t="s">
        <v>536</v>
      </c>
      <c r="B98" s="52" t="s">
        <v>13</v>
      </c>
      <c r="C98" s="114" t="s">
        <v>14</v>
      </c>
      <c r="D98" s="251" t="s">
        <v>575</v>
      </c>
      <c r="E98" s="256" t="s">
        <v>195</v>
      </c>
      <c r="F98" s="252" t="s">
        <v>58</v>
      </c>
      <c r="G98" s="253" t="s">
        <v>20</v>
      </c>
      <c r="H98" s="252" t="s">
        <v>18</v>
      </c>
      <c r="I98" s="54" t="s">
        <v>19</v>
      </c>
      <c r="J98" s="6"/>
      <c r="K98" s="10" t="str">
        <f t="shared" si="1"/>
        <v>Veuillez compléter ce prix</v>
      </c>
    </row>
    <row r="99" spans="1:11">
      <c r="A99" s="68" t="s">
        <v>630</v>
      </c>
      <c r="B99" s="52" t="s">
        <v>13</v>
      </c>
      <c r="C99" s="114" t="s">
        <v>14</v>
      </c>
      <c r="D99" s="251" t="s">
        <v>576</v>
      </c>
      <c r="E99" s="256" t="s">
        <v>196</v>
      </c>
      <c r="F99" s="256" t="s">
        <v>58</v>
      </c>
      <c r="G99" s="253" t="s">
        <v>17</v>
      </c>
      <c r="H99" s="256" t="s">
        <v>23</v>
      </c>
      <c r="I99" s="54" t="s">
        <v>19</v>
      </c>
      <c r="J99" s="6"/>
      <c r="K99" s="10" t="str">
        <f t="shared" si="1"/>
        <v>Veuillez compléter ce prix</v>
      </c>
    </row>
    <row r="100" spans="1:11">
      <c r="A100" s="68" t="s">
        <v>631</v>
      </c>
      <c r="B100" s="52" t="s">
        <v>13</v>
      </c>
      <c r="C100" s="114" t="s">
        <v>14</v>
      </c>
      <c r="D100" s="251" t="s">
        <v>576</v>
      </c>
      <c r="E100" s="256" t="s">
        <v>196</v>
      </c>
      <c r="F100" s="256" t="s">
        <v>58</v>
      </c>
      <c r="G100" s="253" t="s">
        <v>20</v>
      </c>
      <c r="H100" s="256" t="s">
        <v>23</v>
      </c>
      <c r="I100" s="54" t="s">
        <v>19</v>
      </c>
      <c r="J100" s="6"/>
      <c r="K100" s="10" t="str">
        <f t="shared" si="1"/>
        <v>Veuillez compléter ce prix</v>
      </c>
    </row>
    <row r="101" spans="1:11">
      <c r="A101" s="68" t="s">
        <v>540</v>
      </c>
      <c r="B101" s="52" t="s">
        <v>13</v>
      </c>
      <c r="C101" s="114" t="s">
        <v>14</v>
      </c>
      <c r="D101" s="251" t="s">
        <v>577</v>
      </c>
      <c r="E101" s="256" t="s">
        <v>197</v>
      </c>
      <c r="F101" s="252" t="s">
        <v>58</v>
      </c>
      <c r="G101" s="253" t="s">
        <v>20</v>
      </c>
      <c r="H101" s="252" t="s">
        <v>23</v>
      </c>
      <c r="I101" s="54" t="s">
        <v>19</v>
      </c>
      <c r="J101" s="6"/>
      <c r="K101" s="10" t="str">
        <f t="shared" si="1"/>
        <v>Veuillez compléter ce prix</v>
      </c>
    </row>
    <row r="102" spans="1:11">
      <c r="A102" s="68" t="s">
        <v>541</v>
      </c>
      <c r="B102" s="64" t="s">
        <v>13</v>
      </c>
      <c r="C102" s="114" t="s">
        <v>14</v>
      </c>
      <c r="D102" s="251" t="s">
        <v>577</v>
      </c>
      <c r="E102" s="256" t="s">
        <v>197</v>
      </c>
      <c r="F102" s="252" t="s">
        <v>58</v>
      </c>
      <c r="G102" s="253" t="s">
        <v>17</v>
      </c>
      <c r="H102" s="252" t="s">
        <v>23</v>
      </c>
      <c r="I102" s="66" t="s">
        <v>19</v>
      </c>
      <c r="J102" s="6"/>
      <c r="K102" s="10" t="str">
        <f t="shared" si="1"/>
        <v>Veuillez compléter ce prix</v>
      </c>
    </row>
    <row r="103" spans="1:11" ht="15.75" thickBot="1">
      <c r="A103" s="68" t="s">
        <v>542</v>
      </c>
      <c r="B103" s="194" t="s">
        <v>124</v>
      </c>
      <c r="C103" s="114" t="s">
        <v>14</v>
      </c>
      <c r="D103" s="196" t="s">
        <v>80</v>
      </c>
      <c r="E103" s="197" t="s">
        <v>80</v>
      </c>
      <c r="F103" s="197" t="s">
        <v>16</v>
      </c>
      <c r="G103" s="197" t="s">
        <v>81</v>
      </c>
      <c r="H103" s="197" t="s">
        <v>82</v>
      </c>
      <c r="I103" s="194" t="s">
        <v>19</v>
      </c>
      <c r="J103" s="6"/>
      <c r="K103" s="178" t="str">
        <f t="shared" si="1"/>
        <v>Veuillez compléter ce prix</v>
      </c>
    </row>
    <row r="104" spans="1:11" s="82" customFormat="1" ht="15.75" customHeight="1" thickBot="1">
      <c r="A104" s="340" t="s">
        <v>400</v>
      </c>
      <c r="B104" s="341"/>
      <c r="C104" s="341"/>
      <c r="D104" s="341"/>
      <c r="E104" s="341"/>
      <c r="F104" s="341"/>
      <c r="G104" s="341"/>
      <c r="H104" s="341"/>
      <c r="I104" s="342"/>
      <c r="J104" s="12">
        <f>SUM(J64:J103)</f>
        <v>0</v>
      </c>
    </row>
    <row r="105" spans="1:11">
      <c r="A105" s="255"/>
      <c r="B105" s="255"/>
      <c r="C105" s="255"/>
      <c r="D105" s="255"/>
      <c r="E105" s="255"/>
      <c r="F105" s="255"/>
      <c r="G105" s="255"/>
      <c r="H105" s="255"/>
      <c r="I105" s="255"/>
      <c r="J105" s="255"/>
      <c r="K105" s="255"/>
    </row>
    <row r="106" spans="1:11" ht="15.75" thickBot="1">
      <c r="A106" s="137"/>
      <c r="B106" s="138"/>
      <c r="C106" s="138"/>
      <c r="D106" s="138"/>
      <c r="E106" s="138"/>
      <c r="F106" s="10"/>
      <c r="G106" s="10"/>
      <c r="H106" s="255"/>
      <c r="I106" s="255"/>
      <c r="J106" s="255"/>
      <c r="K106" s="255"/>
    </row>
    <row r="107" spans="1:11" ht="15.75" thickBot="1">
      <c r="A107" s="315" t="s">
        <v>262</v>
      </c>
      <c r="B107" s="316"/>
      <c r="C107" s="316"/>
      <c r="D107" s="316"/>
      <c r="E107" s="316"/>
      <c r="F107" s="323"/>
      <c r="G107" s="10"/>
      <c r="H107" s="255"/>
      <c r="I107" s="255"/>
      <c r="J107" s="255"/>
      <c r="K107" s="255"/>
    </row>
    <row r="108" spans="1:11" ht="15.75" thickBot="1">
      <c r="A108" s="139" t="s">
        <v>1</v>
      </c>
      <c r="B108" s="140" t="s">
        <v>263</v>
      </c>
      <c r="C108" s="141" t="s">
        <v>11</v>
      </c>
      <c r="D108" s="142" t="s">
        <v>264</v>
      </c>
      <c r="E108" s="142" t="s">
        <v>265</v>
      </c>
      <c r="F108" s="143" t="s">
        <v>266</v>
      </c>
      <c r="G108" s="10"/>
      <c r="H108" s="255"/>
      <c r="I108" s="255"/>
      <c r="J108" s="255"/>
      <c r="K108" s="255"/>
    </row>
    <row r="109" spans="1:11" ht="30">
      <c r="A109" s="35" t="s">
        <v>543</v>
      </c>
      <c r="B109" s="83" t="s">
        <v>267</v>
      </c>
      <c r="C109" s="84" t="s">
        <v>19</v>
      </c>
      <c r="D109" s="13"/>
      <c r="E109" s="85">
        <v>1</v>
      </c>
      <c r="F109" s="86">
        <f>D109*E109</f>
        <v>0</v>
      </c>
      <c r="H109" s="255"/>
      <c r="I109" s="255"/>
      <c r="J109" s="255"/>
      <c r="K109" s="10" t="str">
        <f>IF(D109="","Veuillez compléter ce prix","")</f>
        <v>Veuillez compléter ce prix</v>
      </c>
    </row>
    <row r="110" spans="1:11" ht="30.75" thickBot="1">
      <c r="A110" s="90" t="s">
        <v>544</v>
      </c>
      <c r="B110" s="91" t="s">
        <v>268</v>
      </c>
      <c r="C110" s="92" t="s">
        <v>19</v>
      </c>
      <c r="D110" s="11"/>
      <c r="E110" s="93">
        <v>1</v>
      </c>
      <c r="F110" s="87">
        <f>D110*E110</f>
        <v>0</v>
      </c>
      <c r="H110" s="255"/>
      <c r="I110" s="255"/>
      <c r="J110" s="255"/>
      <c r="K110" s="10" t="str">
        <f>IF(D110="","Veuillez compléter ce prix","")</f>
        <v>Veuillez compléter ce prix</v>
      </c>
    </row>
    <row r="111" spans="1:11" ht="15.75" thickBot="1">
      <c r="A111" s="343" t="s">
        <v>400</v>
      </c>
      <c r="B111" s="344"/>
      <c r="C111" s="344"/>
      <c r="D111" s="344"/>
      <c r="E111" s="345"/>
      <c r="F111" s="265">
        <f>SUM(F109:F110)</f>
        <v>0</v>
      </c>
      <c r="H111" s="255"/>
      <c r="I111" s="255"/>
      <c r="J111" s="255"/>
      <c r="K111" s="10"/>
    </row>
    <row r="112" spans="1:11" ht="18" customHeight="1" thickBot="1">
      <c r="A112" s="88"/>
      <c r="B112" s="89"/>
      <c r="C112" s="89"/>
      <c r="D112" s="89"/>
      <c r="E112" s="89"/>
      <c r="F112" s="10"/>
      <c r="H112" s="255"/>
      <c r="I112" s="255"/>
      <c r="J112" s="255"/>
      <c r="K112" s="10"/>
    </row>
    <row r="113" spans="1:11" ht="15.75" thickBot="1">
      <c r="A113" s="315" t="s">
        <v>401</v>
      </c>
      <c r="B113" s="316"/>
      <c r="C113" s="316"/>
      <c r="D113" s="316"/>
      <c r="E113" s="316"/>
      <c r="F113" s="323"/>
      <c r="K113" s="10"/>
    </row>
    <row r="114" spans="1:11" ht="15.75" thickBot="1">
      <c r="A114" s="139" t="s">
        <v>1</v>
      </c>
      <c r="B114" s="140" t="s">
        <v>263</v>
      </c>
      <c r="C114" s="141" t="s">
        <v>11</v>
      </c>
      <c r="D114" s="144" t="s">
        <v>264</v>
      </c>
      <c r="E114" s="144" t="s">
        <v>271</v>
      </c>
      <c r="F114" s="145" t="s">
        <v>266</v>
      </c>
      <c r="K114" s="10"/>
    </row>
    <row r="115" spans="1:11">
      <c r="A115" s="35" t="s">
        <v>545</v>
      </c>
      <c r="B115" s="83" t="s">
        <v>402</v>
      </c>
      <c r="C115" s="84" t="s">
        <v>19</v>
      </c>
      <c r="D115" s="13"/>
      <c r="E115" s="84">
        <v>1</v>
      </c>
      <c r="F115" s="86">
        <f>D115*E115</f>
        <v>0</v>
      </c>
      <c r="K115" s="10" t="str">
        <f>IF(D115="","Veuillez compléter ce prix","")</f>
        <v>Veuillez compléter ce prix</v>
      </c>
    </row>
    <row r="116" spans="1:11" ht="45.75" thickBot="1">
      <c r="A116" s="81" t="s">
        <v>546</v>
      </c>
      <c r="B116" s="25" t="s">
        <v>682</v>
      </c>
      <c r="C116" s="26" t="s">
        <v>19</v>
      </c>
      <c r="D116" s="6"/>
      <c r="E116" s="37">
        <v>12</v>
      </c>
      <c r="F116" s="87">
        <f>D116*E116</f>
        <v>0</v>
      </c>
      <c r="K116" s="10" t="str">
        <f>IF(D116="","Veuillez compléter ce prix","")</f>
        <v>Veuillez compléter ce prix</v>
      </c>
    </row>
    <row r="117" spans="1:11" ht="15.75" thickBot="1">
      <c r="A117" s="326" t="s">
        <v>400</v>
      </c>
      <c r="B117" s="326"/>
      <c r="C117" s="326"/>
      <c r="D117" s="326"/>
      <c r="E117" s="326"/>
      <c r="F117" s="264">
        <f>SUM(F115:F116)</f>
        <v>0</v>
      </c>
      <c r="G117" s="3"/>
    </row>
    <row r="118" spans="1:11">
      <c r="A118" s="3"/>
      <c r="B118" s="3"/>
      <c r="C118" s="3"/>
      <c r="D118" s="3"/>
      <c r="E118" s="3"/>
      <c r="F118" s="3"/>
      <c r="G118" s="3"/>
    </row>
    <row r="119" spans="1:11">
      <c r="A119" s="3"/>
      <c r="B119" s="327"/>
      <c r="C119" s="328"/>
      <c r="D119" s="328"/>
      <c r="E119" s="328"/>
      <c r="F119" s="328"/>
      <c r="G119" s="3"/>
    </row>
  </sheetData>
  <mergeCells count="12">
    <mergeCell ref="A113:F113"/>
    <mergeCell ref="A117:E117"/>
    <mergeCell ref="B119:F119"/>
    <mergeCell ref="A1:J1"/>
    <mergeCell ref="A4:J4"/>
    <mergeCell ref="B2:J2"/>
    <mergeCell ref="A61:J61"/>
    <mergeCell ref="C62:J62"/>
    <mergeCell ref="A59:I59"/>
    <mergeCell ref="A104:I104"/>
    <mergeCell ref="A107:F107"/>
    <mergeCell ref="A111:E111"/>
  </mergeCells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5"/>
  <sheetViews>
    <sheetView topLeftCell="A13" workbookViewId="0">
      <selection activeCell="B24" sqref="B24"/>
    </sheetView>
  </sheetViews>
  <sheetFormatPr baseColWidth="10" defaultRowHeight="15"/>
  <cols>
    <col min="1" max="1" width="11.5703125" style="2" bestFit="1" customWidth="1"/>
    <col min="2" max="2" width="33.85546875" style="2" bestFit="1" customWidth="1"/>
    <col min="3" max="3" width="9.85546875" style="2" bestFit="1" customWidth="1"/>
    <col min="4" max="4" width="9.140625" style="2" bestFit="1" customWidth="1"/>
    <col min="5" max="5" width="15.7109375" style="2" bestFit="1" customWidth="1"/>
    <col min="6" max="6" width="13" style="2" bestFit="1" customWidth="1"/>
    <col min="7" max="7" width="9.7109375" style="2" bestFit="1" customWidth="1"/>
    <col min="8" max="8" width="6.42578125" style="2" bestFit="1" customWidth="1"/>
    <col min="9" max="9" width="9.85546875" style="2" bestFit="1" customWidth="1"/>
    <col min="10" max="10" width="8" style="2" bestFit="1" customWidth="1"/>
    <col min="11" max="11" width="24.42578125" style="2" bestFit="1" customWidth="1"/>
    <col min="12" max="16384" width="11.42578125" style="2"/>
  </cols>
  <sheetData>
    <row r="1" spans="1:11" ht="15.75" thickBot="1">
      <c r="A1" s="317" t="s">
        <v>511</v>
      </c>
      <c r="B1" s="318"/>
      <c r="C1" s="318"/>
      <c r="D1" s="318"/>
      <c r="E1" s="318"/>
      <c r="F1" s="318"/>
      <c r="G1" s="318"/>
      <c r="H1" s="318"/>
      <c r="I1" s="318"/>
      <c r="J1" s="318"/>
    </row>
    <row r="2" spans="1:11" ht="15.75" thickBot="1">
      <c r="A2" s="42" t="s">
        <v>243</v>
      </c>
      <c r="B2" s="7"/>
      <c r="C2" s="8"/>
      <c r="D2" s="8"/>
      <c r="E2" s="8"/>
      <c r="F2" s="8"/>
      <c r="G2" s="8"/>
      <c r="H2" s="8"/>
      <c r="I2" s="8"/>
      <c r="J2" s="9"/>
    </row>
    <row r="3" spans="1:11" ht="15.75" thickBot="1">
      <c r="A3" s="235"/>
      <c r="C3" s="233"/>
      <c r="D3" s="233"/>
      <c r="E3" s="234"/>
      <c r="F3" s="40"/>
    </row>
    <row r="4" spans="1:11" ht="27" customHeight="1">
      <c r="A4" s="332" t="s">
        <v>335</v>
      </c>
      <c r="B4" s="333"/>
      <c r="C4" s="333"/>
      <c r="D4" s="333"/>
      <c r="E4" s="333"/>
      <c r="F4" s="333"/>
      <c r="G4" s="333"/>
      <c r="H4" s="333"/>
      <c r="I4" s="333"/>
      <c r="J4" s="333"/>
    </row>
    <row r="5" spans="1:11" ht="45.75" thickBot="1">
      <c r="A5" s="43" t="s">
        <v>244</v>
      </c>
      <c r="B5" s="44" t="s">
        <v>4</v>
      </c>
      <c r="C5" s="45" t="s">
        <v>5</v>
      </c>
      <c r="D5" s="46" t="s">
        <v>6</v>
      </c>
      <c r="E5" s="46" t="s">
        <v>7</v>
      </c>
      <c r="F5" s="46" t="s">
        <v>8</v>
      </c>
      <c r="G5" s="46" t="s">
        <v>9</v>
      </c>
      <c r="H5" s="46" t="s">
        <v>10</v>
      </c>
      <c r="I5" s="47" t="s">
        <v>11</v>
      </c>
      <c r="J5" s="61" t="s">
        <v>12</v>
      </c>
    </row>
    <row r="6" spans="1:11">
      <c r="A6" s="236" t="s">
        <v>547</v>
      </c>
      <c r="B6" s="237" t="s">
        <v>83</v>
      </c>
      <c r="C6" s="238" t="s">
        <v>84</v>
      </c>
      <c r="D6" s="239" t="s">
        <v>85</v>
      </c>
      <c r="E6" s="153" t="s">
        <v>86</v>
      </c>
      <c r="F6" s="153" t="s">
        <v>62</v>
      </c>
      <c r="G6" s="240" t="s">
        <v>20</v>
      </c>
      <c r="H6" s="153" t="s">
        <v>18</v>
      </c>
      <c r="I6" s="136" t="s">
        <v>19</v>
      </c>
      <c r="J6" s="6"/>
      <c r="K6" s="10" t="str">
        <f t="shared" ref="K6:K7" si="0">IF(J6="","Veuillez compléter ce prix","")</f>
        <v>Veuillez compléter ce prix</v>
      </c>
    </row>
    <row r="7" spans="1:11" ht="15.75" thickBot="1">
      <c r="A7" s="80" t="s">
        <v>548</v>
      </c>
      <c r="B7" s="241" t="s">
        <v>83</v>
      </c>
      <c r="C7" s="242" t="s">
        <v>84</v>
      </c>
      <c r="D7" s="243" t="s">
        <v>88</v>
      </c>
      <c r="E7" s="108" t="s">
        <v>89</v>
      </c>
      <c r="F7" s="109" t="s">
        <v>16</v>
      </c>
      <c r="G7" s="244" t="s">
        <v>87</v>
      </c>
      <c r="H7" s="62" t="s">
        <v>23</v>
      </c>
      <c r="I7" s="131" t="s">
        <v>19</v>
      </c>
      <c r="J7" s="11"/>
      <c r="K7" s="10" t="str">
        <f t="shared" si="0"/>
        <v>Veuillez compléter ce prix</v>
      </c>
    </row>
    <row r="8" spans="1:11" s="82" customFormat="1" ht="15.75" thickBot="1">
      <c r="A8" s="313" t="s">
        <v>400</v>
      </c>
      <c r="B8" s="314"/>
      <c r="C8" s="314"/>
      <c r="D8" s="314"/>
      <c r="E8" s="314"/>
      <c r="F8" s="314"/>
      <c r="G8" s="314"/>
      <c r="H8" s="314"/>
      <c r="I8" s="325"/>
      <c r="J8" s="12">
        <f>SUM(J6:J7)</f>
        <v>0</v>
      </c>
    </row>
    <row r="9" spans="1:11" ht="15.75" thickBot="1"/>
    <row r="10" spans="1:11" s="41" customFormat="1">
      <c r="A10" s="332" t="s">
        <v>240</v>
      </c>
      <c r="B10" s="333"/>
      <c r="C10" s="333"/>
      <c r="D10" s="333"/>
      <c r="E10" s="333"/>
      <c r="F10" s="333"/>
      <c r="G10" s="333"/>
      <c r="H10" s="333"/>
      <c r="I10" s="333"/>
      <c r="J10" s="333"/>
      <c r="K10" s="10"/>
    </row>
    <row r="11" spans="1:11" ht="45.75" thickBot="1">
      <c r="A11" s="43" t="s">
        <v>244</v>
      </c>
      <c r="B11" s="44" t="s">
        <v>4</v>
      </c>
      <c r="C11" s="45" t="s">
        <v>5</v>
      </c>
      <c r="D11" s="46" t="s">
        <v>6</v>
      </c>
      <c r="E11" s="46" t="s">
        <v>7</v>
      </c>
      <c r="F11" s="46" t="s">
        <v>8</v>
      </c>
      <c r="G11" s="46" t="s">
        <v>9</v>
      </c>
      <c r="H11" s="46" t="s">
        <v>10</v>
      </c>
      <c r="I11" s="47" t="s">
        <v>11</v>
      </c>
      <c r="J11" s="61" t="s">
        <v>12</v>
      </c>
      <c r="K11" s="10"/>
    </row>
    <row r="12" spans="1:11" ht="15.75" thickBot="1">
      <c r="A12" s="245" t="s">
        <v>549</v>
      </c>
      <c r="B12" s="58" t="s">
        <v>83</v>
      </c>
      <c r="C12" s="60" t="s">
        <v>84</v>
      </c>
      <c r="D12" s="128" t="s">
        <v>88</v>
      </c>
      <c r="E12" s="60" t="s">
        <v>89</v>
      </c>
      <c r="F12" s="60" t="s">
        <v>16</v>
      </c>
      <c r="G12" s="246" t="s">
        <v>87</v>
      </c>
      <c r="H12" s="65" t="s">
        <v>23</v>
      </c>
      <c r="I12" s="58" t="s">
        <v>19</v>
      </c>
      <c r="J12" s="11"/>
      <c r="K12" s="10" t="str">
        <f t="shared" ref="K12" si="1">IF(J12="","Veuillez compléter ce prix","")</f>
        <v>Veuillez compléter ce prix</v>
      </c>
    </row>
    <row r="13" spans="1:11" s="82" customFormat="1" ht="15.75" thickBot="1">
      <c r="A13" s="313" t="s">
        <v>400</v>
      </c>
      <c r="B13" s="314"/>
      <c r="C13" s="314"/>
      <c r="D13" s="314"/>
      <c r="E13" s="314"/>
      <c r="F13" s="314"/>
      <c r="G13" s="314"/>
      <c r="H13" s="314"/>
      <c r="I13" s="325"/>
      <c r="J13" s="12">
        <f>SUM(J12)</f>
        <v>0</v>
      </c>
    </row>
    <row r="14" spans="1:11" ht="15.75" thickBot="1"/>
    <row r="15" spans="1:11" s="82" customFormat="1" ht="15.75" thickBot="1">
      <c r="A15" s="315" t="s">
        <v>262</v>
      </c>
      <c r="B15" s="316"/>
      <c r="C15" s="316"/>
      <c r="D15" s="316"/>
      <c r="E15" s="316"/>
      <c r="F15" s="323"/>
      <c r="G15" s="10"/>
    </row>
    <row r="16" spans="1:11" s="82" customFormat="1" ht="15.75" thickBot="1">
      <c r="A16" s="14" t="s">
        <v>1</v>
      </c>
      <c r="B16" s="15" t="s">
        <v>263</v>
      </c>
      <c r="C16" s="16" t="s">
        <v>11</v>
      </c>
      <c r="D16" s="17" t="s">
        <v>264</v>
      </c>
      <c r="E16" s="18" t="s">
        <v>265</v>
      </c>
      <c r="F16" s="18" t="s">
        <v>266</v>
      </c>
      <c r="G16" s="10" t="str">
        <f t="shared" ref="G16" si="2">IF(D16="","Veuillez compléter ce prix","")</f>
        <v/>
      </c>
    </row>
    <row r="17" spans="1:11" s="82" customFormat="1" ht="30">
      <c r="A17" s="19" t="s">
        <v>550</v>
      </c>
      <c r="B17" s="20" t="s">
        <v>267</v>
      </c>
      <c r="C17" s="21" t="s">
        <v>19</v>
      </c>
      <c r="D17" s="13"/>
      <c r="E17" s="22">
        <v>1</v>
      </c>
      <c r="F17" s="94">
        <f>D17*E17</f>
        <v>0</v>
      </c>
      <c r="K17" s="10" t="str">
        <f>IF(D17="","Veuillez compléter ce prix","")</f>
        <v>Veuillez compléter ce prix</v>
      </c>
    </row>
    <row r="18" spans="1:11" s="82" customFormat="1" ht="30.75" thickBot="1">
      <c r="A18" s="124" t="s">
        <v>551</v>
      </c>
      <c r="B18" s="91" t="s">
        <v>268</v>
      </c>
      <c r="C18" s="92" t="s">
        <v>19</v>
      </c>
      <c r="D18" s="11"/>
      <c r="E18" s="93">
        <v>1</v>
      </c>
      <c r="F18" s="95">
        <f>D18*E18</f>
        <v>0</v>
      </c>
      <c r="K18" s="10" t="str">
        <f>IF(D18="","Veuillez compléter ce prix","")</f>
        <v>Veuillez compléter ce prix</v>
      </c>
    </row>
    <row r="19" spans="1:11" s="82" customFormat="1" ht="15.75" thickBot="1">
      <c r="A19" s="346" t="s">
        <v>400</v>
      </c>
      <c r="B19" s="347"/>
      <c r="C19" s="347"/>
      <c r="D19" s="347"/>
      <c r="E19" s="348"/>
      <c r="F19" s="96">
        <f>SUM(F17:F18)</f>
        <v>0</v>
      </c>
      <c r="K19" s="10"/>
    </row>
    <row r="20" spans="1:11" s="82" customFormat="1" ht="15.75" thickBot="1">
      <c r="A20" s="88"/>
      <c r="B20" s="89"/>
      <c r="C20" s="89"/>
      <c r="D20" s="89"/>
      <c r="E20" s="89"/>
      <c r="F20" s="10"/>
      <c r="K20" s="10"/>
    </row>
    <row r="21" spans="1:11" s="82" customFormat="1" ht="15.75" thickBot="1">
      <c r="A21" s="315" t="s">
        <v>487</v>
      </c>
      <c r="B21" s="316"/>
      <c r="C21" s="316"/>
      <c r="D21" s="316"/>
      <c r="E21" s="316"/>
      <c r="F21" s="323"/>
      <c r="K21" s="10"/>
    </row>
    <row r="22" spans="1:11" s="82" customFormat="1" ht="25.15" customHeight="1" thickBot="1">
      <c r="A22" s="32" t="s">
        <v>1</v>
      </c>
      <c r="B22" s="33" t="s">
        <v>263</v>
      </c>
      <c r="C22" s="34" t="s">
        <v>11</v>
      </c>
      <c r="D22" s="17" t="s">
        <v>264</v>
      </c>
      <c r="E22" s="17" t="s">
        <v>265</v>
      </c>
      <c r="F22" s="17" t="s">
        <v>266</v>
      </c>
      <c r="K22" s="10"/>
    </row>
    <row r="23" spans="1:11" s="82" customFormat="1">
      <c r="A23" s="19" t="s">
        <v>552</v>
      </c>
      <c r="B23" s="20" t="s">
        <v>402</v>
      </c>
      <c r="C23" s="21" t="s">
        <v>19</v>
      </c>
      <c r="D23" s="6"/>
      <c r="E23" s="21">
        <v>1</v>
      </c>
      <c r="F23" s="94">
        <f>D23*E23</f>
        <v>0</v>
      </c>
      <c r="K23" s="10" t="str">
        <f>IF(D23="","Veuillez compléter ce prix","")</f>
        <v>Veuillez compléter ce prix</v>
      </c>
    </row>
    <row r="24" spans="1:11" s="82" customFormat="1" ht="30.75" thickBot="1">
      <c r="A24" s="24" t="s">
        <v>632</v>
      </c>
      <c r="B24" s="25" t="s">
        <v>682</v>
      </c>
      <c r="C24" s="26" t="s">
        <v>19</v>
      </c>
      <c r="D24" s="6"/>
      <c r="E24" s="37">
        <v>1</v>
      </c>
      <c r="F24" s="95">
        <f>D24*E24</f>
        <v>0</v>
      </c>
      <c r="K24" s="10" t="str">
        <f>IF(D24="","Veuillez compléter ce prix","")</f>
        <v>Veuillez compléter ce prix</v>
      </c>
    </row>
    <row r="25" spans="1:11" s="3" customFormat="1" ht="15.75" thickBot="1">
      <c r="A25" s="324" t="s">
        <v>400</v>
      </c>
      <c r="B25" s="324"/>
      <c r="C25" s="324"/>
      <c r="D25" s="324"/>
      <c r="E25" s="324"/>
      <c r="F25" s="12">
        <f>SUM(F23:F24)</f>
        <v>0</v>
      </c>
    </row>
  </sheetData>
  <mergeCells count="9">
    <mergeCell ref="A21:F21"/>
    <mergeCell ref="A25:E25"/>
    <mergeCell ref="A13:I13"/>
    <mergeCell ref="A8:I8"/>
    <mergeCell ref="A1:J1"/>
    <mergeCell ref="A4:J4"/>
    <mergeCell ref="A10:J10"/>
    <mergeCell ref="A15:F15"/>
    <mergeCell ref="A19:E19"/>
  </mergeCell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7"/>
  <sheetViews>
    <sheetView workbookViewId="0">
      <selection activeCell="B26" sqref="B26"/>
    </sheetView>
  </sheetViews>
  <sheetFormatPr baseColWidth="10" defaultRowHeight="15"/>
  <cols>
    <col min="1" max="1" width="14.5703125" style="4" bestFit="1" customWidth="1"/>
    <col min="2" max="2" width="34.7109375" style="4" customWidth="1"/>
    <col min="3" max="3" width="23.85546875" style="4" bestFit="1" customWidth="1"/>
    <col min="4" max="4" width="11.42578125" style="4"/>
    <col min="5" max="5" width="23.5703125" style="4" bestFit="1" customWidth="1"/>
    <col min="6" max="6" width="13" style="4" bestFit="1" customWidth="1"/>
    <col min="7" max="10" width="11.42578125" style="4"/>
    <col min="11" max="11" width="24.42578125" style="4" bestFit="1" customWidth="1"/>
    <col min="12" max="16384" width="11.42578125" style="4"/>
  </cols>
  <sheetData>
    <row r="1" spans="1:11" ht="15.75" thickBot="1">
      <c r="A1" s="317" t="s">
        <v>510</v>
      </c>
      <c r="B1" s="318"/>
      <c r="C1" s="318"/>
      <c r="D1" s="318"/>
      <c r="E1" s="318"/>
      <c r="F1" s="318"/>
      <c r="G1" s="318"/>
      <c r="H1" s="318"/>
      <c r="I1" s="318"/>
      <c r="J1" s="318"/>
    </row>
    <row r="2" spans="1:11" ht="15.75" thickBot="1">
      <c r="A2" s="42" t="s">
        <v>243</v>
      </c>
      <c r="B2" s="162"/>
      <c r="C2" s="163"/>
      <c r="D2" s="163"/>
      <c r="E2" s="163"/>
      <c r="F2" s="163"/>
      <c r="G2" s="163"/>
      <c r="H2" s="163"/>
      <c r="I2" s="163"/>
      <c r="J2" s="164"/>
    </row>
    <row r="3" spans="1:11" ht="15.75" thickBot="1">
      <c r="A3" s="147"/>
      <c r="B3" s="147"/>
      <c r="C3" s="147"/>
      <c r="D3" s="147"/>
      <c r="E3" s="147"/>
      <c r="F3" s="147"/>
      <c r="G3" s="147"/>
      <c r="H3" s="147"/>
      <c r="I3" s="147"/>
      <c r="J3" s="147"/>
    </row>
    <row r="4" spans="1:11" ht="15.75" thickBot="1">
      <c r="A4" s="321" t="s">
        <v>335</v>
      </c>
      <c r="B4" s="322"/>
      <c r="C4" s="322"/>
      <c r="D4" s="322"/>
      <c r="E4" s="322"/>
      <c r="F4" s="322"/>
      <c r="G4" s="322"/>
      <c r="H4" s="322"/>
      <c r="I4" s="322"/>
      <c r="J4" s="322"/>
    </row>
    <row r="5" spans="1:11" ht="45.75" thickBot="1">
      <c r="A5" s="157" t="s">
        <v>3</v>
      </c>
      <c r="B5" s="158" t="s">
        <v>4</v>
      </c>
      <c r="C5" s="76" t="s">
        <v>5</v>
      </c>
      <c r="D5" s="77" t="s">
        <v>6</v>
      </c>
      <c r="E5" s="77" t="s">
        <v>7</v>
      </c>
      <c r="F5" s="77" t="s">
        <v>8</v>
      </c>
      <c r="G5" s="77" t="s">
        <v>9</v>
      </c>
      <c r="H5" s="77" t="s">
        <v>10</v>
      </c>
      <c r="I5" s="159" t="s">
        <v>11</v>
      </c>
      <c r="J5" s="79" t="s">
        <v>12</v>
      </c>
    </row>
    <row r="6" spans="1:11">
      <c r="A6" s="120" t="s">
        <v>633</v>
      </c>
      <c r="B6" s="151" t="s">
        <v>90</v>
      </c>
      <c r="C6" s="108" t="s">
        <v>91</v>
      </c>
      <c r="D6" s="130">
        <v>1</v>
      </c>
      <c r="E6" s="108" t="s">
        <v>241</v>
      </c>
      <c r="F6" s="130" t="s">
        <v>16</v>
      </c>
      <c r="G6" s="129" t="s">
        <v>142</v>
      </c>
      <c r="H6" s="130" t="s">
        <v>23</v>
      </c>
      <c r="I6" s="131" t="s">
        <v>19</v>
      </c>
      <c r="J6" s="13"/>
      <c r="K6" s="10" t="str">
        <f t="shared" ref="K6" si="0">IF(J6="","Veuillez compléter ce prix","")</f>
        <v>Veuillez compléter ce prix</v>
      </c>
    </row>
    <row r="7" spans="1:11">
      <c r="A7" s="68" t="s">
        <v>634</v>
      </c>
      <c r="B7" s="64" t="s">
        <v>90</v>
      </c>
      <c r="C7" s="108" t="s">
        <v>91</v>
      </c>
      <c r="D7" s="60">
        <v>16</v>
      </c>
      <c r="E7" s="55" t="s">
        <v>539</v>
      </c>
      <c r="F7" s="55" t="s">
        <v>16</v>
      </c>
      <c r="G7" s="127" t="s">
        <v>59</v>
      </c>
      <c r="H7" s="55" t="s">
        <v>23</v>
      </c>
      <c r="I7" s="66" t="s">
        <v>19</v>
      </c>
      <c r="J7" s="6"/>
      <c r="K7" s="10" t="str">
        <f t="shared" ref="K7:K8" si="1">IF(J7="","Veuillez compléter ce prix","")</f>
        <v>Veuillez compléter ce prix</v>
      </c>
    </row>
    <row r="8" spans="1:11" ht="15.75" thickBot="1">
      <c r="A8" s="68" t="s">
        <v>635</v>
      </c>
      <c r="B8" s="64" t="s">
        <v>90</v>
      </c>
      <c r="C8" s="60" t="s">
        <v>91</v>
      </c>
      <c r="D8" s="60">
        <v>16</v>
      </c>
      <c r="E8" s="60" t="s">
        <v>242</v>
      </c>
      <c r="F8" s="60" t="s">
        <v>62</v>
      </c>
      <c r="G8" s="129"/>
      <c r="H8" s="60" t="s">
        <v>23</v>
      </c>
      <c r="I8" s="66" t="s">
        <v>19</v>
      </c>
      <c r="J8" s="11"/>
      <c r="K8" s="10" t="str">
        <f t="shared" si="1"/>
        <v>Veuillez compléter ce prix</v>
      </c>
    </row>
    <row r="9" spans="1:11" s="82" customFormat="1" ht="15.75" thickBot="1">
      <c r="A9" s="340" t="s">
        <v>400</v>
      </c>
      <c r="B9" s="341"/>
      <c r="C9" s="341"/>
      <c r="D9" s="341"/>
      <c r="E9" s="341"/>
      <c r="F9" s="341"/>
      <c r="G9" s="341"/>
      <c r="H9" s="341"/>
      <c r="I9" s="342"/>
      <c r="J9" s="12">
        <f>SUM(J6:J8)</f>
        <v>0</v>
      </c>
    </row>
    <row r="10" spans="1:11" ht="15.75" thickBot="1"/>
    <row r="11" spans="1:11" s="133" customFormat="1" ht="15.75" thickBot="1">
      <c r="A11" s="321" t="s">
        <v>240</v>
      </c>
      <c r="B11" s="322"/>
      <c r="C11" s="322"/>
      <c r="D11" s="322"/>
      <c r="E11" s="322"/>
      <c r="F11" s="322"/>
      <c r="G11" s="322"/>
      <c r="H11" s="322"/>
      <c r="I11" s="322"/>
      <c r="J11" s="322"/>
      <c r="K11" s="10"/>
    </row>
    <row r="12" spans="1:11" ht="45.75" thickBot="1">
      <c r="A12" s="157" t="s">
        <v>3</v>
      </c>
      <c r="B12" s="158" t="s">
        <v>4</v>
      </c>
      <c r="C12" s="76" t="s">
        <v>5</v>
      </c>
      <c r="D12" s="77" t="s">
        <v>6</v>
      </c>
      <c r="E12" s="77" t="s">
        <v>7</v>
      </c>
      <c r="F12" s="77" t="s">
        <v>8</v>
      </c>
      <c r="G12" s="77" t="s">
        <v>9</v>
      </c>
      <c r="H12" s="77" t="s">
        <v>10</v>
      </c>
      <c r="I12" s="159" t="s">
        <v>11</v>
      </c>
      <c r="J12" s="48" t="s">
        <v>12</v>
      </c>
      <c r="K12" s="10"/>
    </row>
    <row r="13" spans="1:11">
      <c r="A13" s="67" t="s">
        <v>636</v>
      </c>
      <c r="B13" s="152" t="s">
        <v>90</v>
      </c>
      <c r="C13" s="153" t="s">
        <v>91</v>
      </c>
      <c r="D13" s="154">
        <v>1</v>
      </c>
      <c r="E13" s="153" t="s">
        <v>241</v>
      </c>
      <c r="F13" s="154" t="s">
        <v>16</v>
      </c>
      <c r="G13" s="155" t="s">
        <v>142</v>
      </c>
      <c r="H13" s="154" t="s">
        <v>23</v>
      </c>
      <c r="I13" s="156" t="s">
        <v>19</v>
      </c>
      <c r="J13" s="13"/>
      <c r="K13" s="10" t="str">
        <f t="shared" ref="K13:K14" si="2">IF(J13="","Veuillez compléter ce prix","")</f>
        <v>Veuillez compléter ce prix</v>
      </c>
    </row>
    <row r="14" spans="1:11" ht="15.75" thickBot="1">
      <c r="A14" s="56" t="s">
        <v>637</v>
      </c>
      <c r="B14" s="64" t="s">
        <v>90</v>
      </c>
      <c r="C14" s="55" t="s">
        <v>91</v>
      </c>
      <c r="D14" s="60">
        <v>16</v>
      </c>
      <c r="E14" s="55" t="s">
        <v>32</v>
      </c>
      <c r="F14" s="55" t="s">
        <v>16</v>
      </c>
      <c r="G14" s="127" t="s">
        <v>59</v>
      </c>
      <c r="H14" s="114" t="s">
        <v>23</v>
      </c>
      <c r="I14" s="54" t="s">
        <v>19</v>
      </c>
      <c r="J14" s="6"/>
      <c r="K14" s="10" t="str">
        <f t="shared" si="2"/>
        <v>Veuillez compléter ce prix</v>
      </c>
    </row>
    <row r="15" spans="1:11" s="82" customFormat="1" ht="15.75" thickBot="1">
      <c r="A15" s="340" t="s">
        <v>400</v>
      </c>
      <c r="B15" s="341"/>
      <c r="C15" s="341"/>
      <c r="D15" s="341"/>
      <c r="E15" s="341"/>
      <c r="F15" s="341"/>
      <c r="G15" s="341"/>
      <c r="H15" s="341"/>
      <c r="I15" s="342"/>
      <c r="J15" s="12">
        <f>SUM(J13:J14)</f>
        <v>0</v>
      </c>
    </row>
    <row r="16" spans="1:11" ht="15.75" thickBot="1"/>
    <row r="17" spans="1:11" ht="15.75" thickBot="1">
      <c r="A17" s="315" t="s">
        <v>262</v>
      </c>
      <c r="B17" s="316"/>
      <c r="C17" s="316"/>
      <c r="D17" s="316"/>
      <c r="E17" s="316"/>
      <c r="F17" s="323"/>
    </row>
    <row r="18" spans="1:11" ht="15.75" thickBot="1">
      <c r="A18" s="139" t="s">
        <v>1</v>
      </c>
      <c r="B18" s="160" t="s">
        <v>263</v>
      </c>
      <c r="C18" s="161" t="s">
        <v>11</v>
      </c>
      <c r="D18" s="142" t="s">
        <v>264</v>
      </c>
      <c r="E18" s="143" t="s">
        <v>265</v>
      </c>
      <c r="F18" s="143" t="s">
        <v>266</v>
      </c>
    </row>
    <row r="19" spans="1:11" ht="30">
      <c r="A19" s="35" t="s">
        <v>638</v>
      </c>
      <c r="B19" s="20" t="s">
        <v>267</v>
      </c>
      <c r="C19" s="21" t="s">
        <v>19</v>
      </c>
      <c r="D19" s="13"/>
      <c r="E19" s="22">
        <v>1</v>
      </c>
      <c r="F19" s="94">
        <f>D19*E19</f>
        <v>0</v>
      </c>
      <c r="K19" s="97" t="str">
        <f>IF(D19="","Veuillez compléter ce prix","")</f>
        <v>Veuillez compléter ce prix</v>
      </c>
    </row>
    <row r="20" spans="1:11" ht="30.75" thickBot="1">
      <c r="A20" s="81" t="s">
        <v>639</v>
      </c>
      <c r="B20" s="25" t="s">
        <v>268</v>
      </c>
      <c r="C20" s="26" t="s">
        <v>19</v>
      </c>
      <c r="D20" s="6"/>
      <c r="E20" s="28">
        <v>1</v>
      </c>
      <c r="F20" s="95">
        <f>D20*E20</f>
        <v>0</v>
      </c>
      <c r="K20" s="97" t="str">
        <f>IF(D20="","Veuillez compléter ce prix","")</f>
        <v>Veuillez compléter ce prix</v>
      </c>
    </row>
    <row r="21" spans="1:11" ht="15.75" thickBot="1">
      <c r="A21" s="343" t="s">
        <v>269</v>
      </c>
      <c r="B21" s="344"/>
      <c r="C21" s="344"/>
      <c r="D21" s="344"/>
      <c r="E21" s="345"/>
      <c r="F21" s="98">
        <f>SUM(F19:F20)</f>
        <v>0</v>
      </c>
    </row>
    <row r="22" spans="1:11" ht="15.75" thickBot="1">
      <c r="A22" s="88"/>
      <c r="B22" s="89"/>
      <c r="C22" s="89"/>
      <c r="D22" s="89"/>
      <c r="E22" s="89"/>
      <c r="F22" s="99"/>
    </row>
    <row r="23" spans="1:11" ht="15.75" thickBot="1">
      <c r="A23" s="315" t="s">
        <v>498</v>
      </c>
      <c r="B23" s="316"/>
      <c r="C23" s="316"/>
      <c r="D23" s="316"/>
      <c r="E23" s="316"/>
      <c r="F23" s="323"/>
    </row>
    <row r="24" spans="1:11" ht="15.75" thickBot="1">
      <c r="A24" s="139" t="s">
        <v>1</v>
      </c>
      <c r="B24" s="160" t="s">
        <v>263</v>
      </c>
      <c r="C24" s="161" t="s">
        <v>11</v>
      </c>
      <c r="D24" s="142" t="s">
        <v>264</v>
      </c>
      <c r="E24" s="143" t="s">
        <v>265</v>
      </c>
      <c r="F24" s="143" t="s">
        <v>266</v>
      </c>
    </row>
    <row r="25" spans="1:11">
      <c r="A25" s="19" t="s">
        <v>640</v>
      </c>
      <c r="B25" s="20" t="s">
        <v>500</v>
      </c>
      <c r="C25" s="21" t="s">
        <v>19</v>
      </c>
      <c r="D25" s="13"/>
      <c r="E25" s="21">
        <v>1</v>
      </c>
      <c r="F25" s="94">
        <f>D25*E25</f>
        <v>0</v>
      </c>
      <c r="K25" s="97" t="str">
        <f>IF(D25="","Veuillez compléter ce prix","")</f>
        <v>Veuillez compléter ce prix</v>
      </c>
    </row>
    <row r="26" spans="1:11" ht="30.75" thickBot="1">
      <c r="A26" s="24" t="s">
        <v>641</v>
      </c>
      <c r="B26" s="25" t="s">
        <v>682</v>
      </c>
      <c r="C26" s="26" t="s">
        <v>19</v>
      </c>
      <c r="D26" s="6"/>
      <c r="E26" s="37">
        <v>1</v>
      </c>
      <c r="F26" s="95">
        <f>D26*E26</f>
        <v>0</v>
      </c>
      <c r="K26" s="97" t="str">
        <f>IF(D26="","Veuillez compléter ce prix","")</f>
        <v>Veuillez compléter ce prix</v>
      </c>
    </row>
    <row r="27" spans="1:11" ht="15.75" thickBot="1">
      <c r="A27" s="326" t="s">
        <v>499</v>
      </c>
      <c r="B27" s="326"/>
      <c r="C27" s="326"/>
      <c r="D27" s="326"/>
      <c r="E27" s="326"/>
      <c r="F27" s="12">
        <f>SUM(F25:F26)</f>
        <v>0</v>
      </c>
    </row>
  </sheetData>
  <mergeCells count="9">
    <mergeCell ref="A21:E21"/>
    <mergeCell ref="A23:F23"/>
    <mergeCell ref="A27:E27"/>
    <mergeCell ref="A4:J4"/>
    <mergeCell ref="A1:J1"/>
    <mergeCell ref="A11:J11"/>
    <mergeCell ref="A9:I9"/>
    <mergeCell ref="A15:I15"/>
    <mergeCell ref="A17:F17"/>
  </mergeCells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4"/>
  <sheetViews>
    <sheetView topLeftCell="A28" workbookViewId="0">
      <selection activeCell="B43" sqref="B43"/>
    </sheetView>
  </sheetViews>
  <sheetFormatPr baseColWidth="10" defaultRowHeight="15"/>
  <cols>
    <col min="1" max="1" width="14.5703125" style="2" bestFit="1" customWidth="1"/>
    <col min="2" max="2" width="32.42578125" style="2" customWidth="1"/>
    <col min="3" max="3" width="38.140625" style="2" bestFit="1" customWidth="1"/>
    <col min="4" max="4" width="11.42578125" style="2"/>
    <col min="5" max="5" width="23" style="2" bestFit="1" customWidth="1"/>
    <col min="6" max="10" width="11.42578125" style="2"/>
    <col min="11" max="11" width="24.42578125" style="2" bestFit="1" customWidth="1"/>
    <col min="12" max="16384" width="11.42578125" style="2"/>
  </cols>
  <sheetData>
    <row r="1" spans="1:11" ht="15.75" thickBot="1">
      <c r="A1" s="317" t="s">
        <v>508</v>
      </c>
      <c r="B1" s="318"/>
      <c r="C1" s="318"/>
      <c r="D1" s="318"/>
      <c r="E1" s="318"/>
      <c r="F1" s="318"/>
      <c r="G1" s="318"/>
      <c r="H1" s="318"/>
      <c r="I1" s="318"/>
      <c r="J1" s="318"/>
    </row>
    <row r="2" spans="1:11" ht="15.75" thickBot="1">
      <c r="A2" s="42" t="s">
        <v>243</v>
      </c>
      <c r="B2" s="7"/>
      <c r="C2" s="8"/>
      <c r="D2" s="8"/>
      <c r="E2" s="8"/>
      <c r="F2" s="8"/>
      <c r="G2" s="8"/>
      <c r="H2" s="8"/>
      <c r="I2" s="8"/>
      <c r="J2" s="9"/>
    </row>
    <row r="3" spans="1:11" ht="15.75" thickBot="1"/>
    <row r="4" spans="1:11" ht="15.75" thickBot="1">
      <c r="A4" s="321" t="s">
        <v>335</v>
      </c>
      <c r="B4" s="322"/>
      <c r="C4" s="322"/>
      <c r="D4" s="322"/>
      <c r="E4" s="322"/>
      <c r="F4" s="322"/>
      <c r="G4" s="322"/>
      <c r="H4" s="322"/>
      <c r="I4" s="322"/>
      <c r="J4" s="322"/>
    </row>
    <row r="5" spans="1:11" ht="60.75" thickBot="1">
      <c r="A5" s="74" t="s">
        <v>3</v>
      </c>
      <c r="B5" s="75" t="s">
        <v>4</v>
      </c>
      <c r="C5" s="76" t="s">
        <v>5</v>
      </c>
      <c r="D5" s="77" t="s">
        <v>6</v>
      </c>
      <c r="E5" s="77" t="s">
        <v>7</v>
      </c>
      <c r="F5" s="77" t="s">
        <v>8</v>
      </c>
      <c r="G5" s="77" t="s">
        <v>9</v>
      </c>
      <c r="H5" s="77" t="s">
        <v>10</v>
      </c>
      <c r="I5" s="78" t="s">
        <v>11</v>
      </c>
      <c r="J5" s="79" t="s">
        <v>12</v>
      </c>
    </row>
    <row r="6" spans="1:11">
      <c r="A6" s="120" t="s">
        <v>642</v>
      </c>
      <c r="B6" s="106" t="s">
        <v>115</v>
      </c>
      <c r="C6" s="107" t="s">
        <v>116</v>
      </c>
      <c r="D6" s="55">
        <v>152</v>
      </c>
      <c r="E6" s="55" t="s">
        <v>117</v>
      </c>
      <c r="F6" s="55" t="s">
        <v>16</v>
      </c>
      <c r="G6" s="113" t="s">
        <v>118</v>
      </c>
      <c r="H6" s="55" t="s">
        <v>23</v>
      </c>
      <c r="I6" s="63" t="s">
        <v>19</v>
      </c>
      <c r="J6" s="13"/>
      <c r="K6" s="10" t="str">
        <f t="shared" ref="K6:K16" si="0">IF(J6="","Veuillez compléter ce prix","")</f>
        <v>Veuillez compléter ce prix</v>
      </c>
    </row>
    <row r="7" spans="1:11">
      <c r="A7" s="68" t="s">
        <v>643</v>
      </c>
      <c r="B7" s="110" t="s">
        <v>115</v>
      </c>
      <c r="C7" s="111" t="s">
        <v>116</v>
      </c>
      <c r="D7" s="55">
        <v>50</v>
      </c>
      <c r="E7" s="56" t="s">
        <v>584</v>
      </c>
      <c r="F7" s="55" t="s">
        <v>16</v>
      </c>
      <c r="G7" s="113" t="s">
        <v>122</v>
      </c>
      <c r="H7" s="55" t="s">
        <v>18</v>
      </c>
      <c r="I7" s="54" t="s">
        <v>19</v>
      </c>
      <c r="J7" s="6"/>
      <c r="K7" s="10" t="str">
        <f t="shared" si="0"/>
        <v>Veuillez compléter ce prix</v>
      </c>
    </row>
    <row r="8" spans="1:11">
      <c r="A8" s="68" t="s">
        <v>644</v>
      </c>
      <c r="B8" s="110" t="s">
        <v>115</v>
      </c>
      <c r="C8" s="111" t="s">
        <v>116</v>
      </c>
      <c r="D8" s="55">
        <v>50</v>
      </c>
      <c r="E8" s="55" t="s">
        <v>585</v>
      </c>
      <c r="F8" s="55" t="s">
        <v>16</v>
      </c>
      <c r="G8" s="113" t="s">
        <v>120</v>
      </c>
      <c r="H8" s="55" t="s">
        <v>18</v>
      </c>
      <c r="I8" s="54" t="s">
        <v>19</v>
      </c>
      <c r="J8" s="6"/>
      <c r="K8" s="10" t="str">
        <f t="shared" si="0"/>
        <v>Veuillez compléter ce prix</v>
      </c>
    </row>
    <row r="9" spans="1:11">
      <c r="A9" s="68" t="s">
        <v>645</v>
      </c>
      <c r="B9" s="110" t="s">
        <v>115</v>
      </c>
      <c r="C9" s="111" t="s">
        <v>116</v>
      </c>
      <c r="D9" s="55">
        <v>50</v>
      </c>
      <c r="E9" s="55" t="s">
        <v>586</v>
      </c>
      <c r="F9" s="55" t="s">
        <v>16</v>
      </c>
      <c r="G9" s="113" t="s">
        <v>121</v>
      </c>
      <c r="H9" s="55" t="s">
        <v>23</v>
      </c>
      <c r="I9" s="54" t="s">
        <v>19</v>
      </c>
      <c r="J9" s="6"/>
      <c r="K9" s="10" t="str">
        <f t="shared" si="0"/>
        <v>Veuillez compléter ce prix</v>
      </c>
    </row>
    <row r="10" spans="1:11">
      <c r="A10" s="68" t="s">
        <v>646</v>
      </c>
      <c r="B10" s="110" t="s">
        <v>115</v>
      </c>
      <c r="C10" s="114" t="s">
        <v>116</v>
      </c>
      <c r="D10" s="55">
        <v>2</v>
      </c>
      <c r="E10" s="55" t="s">
        <v>189</v>
      </c>
      <c r="F10" s="55" t="s">
        <v>16</v>
      </c>
      <c r="G10" s="113" t="s">
        <v>191</v>
      </c>
      <c r="H10" s="55" t="s">
        <v>23</v>
      </c>
      <c r="I10" s="54" t="s">
        <v>19</v>
      </c>
      <c r="J10" s="6"/>
      <c r="K10" s="10" t="str">
        <f t="shared" si="0"/>
        <v>Veuillez compléter ce prix</v>
      </c>
    </row>
    <row r="11" spans="1:11">
      <c r="A11" s="68" t="s">
        <v>647</v>
      </c>
      <c r="B11" s="110" t="s">
        <v>115</v>
      </c>
      <c r="C11" s="114" t="s">
        <v>116</v>
      </c>
      <c r="D11" s="55">
        <v>15</v>
      </c>
      <c r="E11" s="55" t="s">
        <v>585</v>
      </c>
      <c r="F11" s="55" t="s">
        <v>16</v>
      </c>
      <c r="G11" s="113" t="s">
        <v>118</v>
      </c>
      <c r="H11" s="55" t="s">
        <v>23</v>
      </c>
      <c r="I11" s="54" t="s">
        <v>19</v>
      </c>
      <c r="J11" s="6"/>
      <c r="K11" s="10" t="str">
        <f t="shared" si="0"/>
        <v>Veuillez compléter ce prix</v>
      </c>
    </row>
    <row r="12" spans="1:11">
      <c r="A12" s="68" t="s">
        <v>648</v>
      </c>
      <c r="B12" s="52" t="s">
        <v>115</v>
      </c>
      <c r="C12" s="114" t="s">
        <v>116</v>
      </c>
      <c r="D12" s="55">
        <v>50</v>
      </c>
      <c r="E12" s="55" t="s">
        <v>190</v>
      </c>
      <c r="F12" s="55" t="s">
        <v>16</v>
      </c>
      <c r="G12" s="113" t="s">
        <v>192</v>
      </c>
      <c r="H12" s="55" t="s">
        <v>23</v>
      </c>
      <c r="I12" s="54" t="s">
        <v>19</v>
      </c>
      <c r="J12" s="6"/>
      <c r="K12" s="10" t="str">
        <f t="shared" si="0"/>
        <v>Veuillez compléter ce prix</v>
      </c>
    </row>
    <row r="13" spans="1:11">
      <c r="A13" s="68" t="s">
        <v>649</v>
      </c>
      <c r="B13" s="52" t="s">
        <v>115</v>
      </c>
      <c r="C13" s="114" t="s">
        <v>116</v>
      </c>
      <c r="D13" s="55">
        <v>534</v>
      </c>
      <c r="E13" s="55" t="s">
        <v>585</v>
      </c>
      <c r="F13" s="55" t="s">
        <v>587</v>
      </c>
      <c r="G13" s="113" t="s">
        <v>219</v>
      </c>
      <c r="H13" s="55" t="s">
        <v>23</v>
      </c>
      <c r="I13" s="54" t="s">
        <v>19</v>
      </c>
      <c r="J13" s="6"/>
      <c r="K13" s="10" t="str">
        <f t="shared" si="0"/>
        <v>Veuillez compléter ce prix</v>
      </c>
    </row>
    <row r="14" spans="1:11">
      <c r="A14" s="68" t="s">
        <v>650</v>
      </c>
      <c r="B14" s="52" t="s">
        <v>115</v>
      </c>
      <c r="C14" s="114" t="s">
        <v>116</v>
      </c>
      <c r="D14" s="55">
        <v>535</v>
      </c>
      <c r="E14" s="55" t="s">
        <v>585</v>
      </c>
      <c r="F14" s="55" t="s">
        <v>16</v>
      </c>
      <c r="G14" s="113" t="s">
        <v>588</v>
      </c>
      <c r="H14" s="55" t="s">
        <v>23</v>
      </c>
      <c r="I14" s="54" t="s">
        <v>19</v>
      </c>
      <c r="J14" s="6"/>
      <c r="K14" s="10" t="str">
        <f t="shared" si="0"/>
        <v>Veuillez compléter ce prix</v>
      </c>
    </row>
    <row r="15" spans="1:11">
      <c r="A15" s="68" t="s">
        <v>651</v>
      </c>
      <c r="B15" s="52" t="s">
        <v>115</v>
      </c>
      <c r="C15" s="114" t="s">
        <v>116</v>
      </c>
      <c r="D15" s="55">
        <v>537</v>
      </c>
      <c r="E15" s="55" t="s">
        <v>585</v>
      </c>
      <c r="F15" s="55" t="s">
        <v>16</v>
      </c>
      <c r="G15" s="113" t="s">
        <v>121</v>
      </c>
      <c r="H15" s="55" t="s">
        <v>23</v>
      </c>
      <c r="I15" s="54" t="s">
        <v>19</v>
      </c>
      <c r="J15" s="6"/>
      <c r="K15" s="10" t="str">
        <f t="shared" si="0"/>
        <v>Veuillez compléter ce prix</v>
      </c>
    </row>
    <row r="16" spans="1:11" ht="15.75" thickBot="1">
      <c r="A16" s="68" t="s">
        <v>652</v>
      </c>
      <c r="B16" s="52" t="s">
        <v>115</v>
      </c>
      <c r="C16" s="114" t="s">
        <v>116</v>
      </c>
      <c r="D16" s="55">
        <v>538</v>
      </c>
      <c r="E16" s="55" t="s">
        <v>585</v>
      </c>
      <c r="F16" s="55" t="s">
        <v>16</v>
      </c>
      <c r="G16" s="113" t="s">
        <v>121</v>
      </c>
      <c r="H16" s="55" t="s">
        <v>23</v>
      </c>
      <c r="I16" s="54" t="s">
        <v>19</v>
      </c>
      <c r="J16" s="6"/>
      <c r="K16" s="10" t="str">
        <f t="shared" si="0"/>
        <v>Veuillez compléter ce prix</v>
      </c>
    </row>
    <row r="17" spans="1:11" s="82" customFormat="1" ht="15.75" thickBot="1">
      <c r="A17" s="313" t="s">
        <v>400</v>
      </c>
      <c r="B17" s="314"/>
      <c r="C17" s="314"/>
      <c r="D17" s="314"/>
      <c r="E17" s="314"/>
      <c r="F17" s="314"/>
      <c r="G17" s="314"/>
      <c r="H17" s="314"/>
      <c r="I17" s="325"/>
      <c r="J17" s="12">
        <f>SUM(J6:J16)</f>
        <v>0</v>
      </c>
    </row>
    <row r="18" spans="1:11" ht="15.75" thickBot="1"/>
    <row r="19" spans="1:11" s="41" customFormat="1" ht="15.75" thickBot="1">
      <c r="A19" s="332" t="s">
        <v>240</v>
      </c>
      <c r="B19" s="333"/>
      <c r="C19" s="333"/>
      <c r="D19" s="333"/>
      <c r="E19" s="333"/>
      <c r="F19" s="333"/>
      <c r="G19" s="333"/>
      <c r="H19" s="333"/>
      <c r="I19" s="333"/>
      <c r="J19" s="333"/>
      <c r="K19" s="10"/>
    </row>
    <row r="20" spans="1:11">
      <c r="A20" s="115" t="s">
        <v>1</v>
      </c>
      <c r="B20" s="116"/>
      <c r="C20" s="349" t="s">
        <v>2</v>
      </c>
      <c r="D20" s="350"/>
      <c r="E20" s="350"/>
      <c r="F20" s="350"/>
      <c r="G20" s="350"/>
      <c r="H20" s="350"/>
      <c r="I20" s="350"/>
      <c r="J20" s="351"/>
      <c r="K20" s="10"/>
    </row>
    <row r="21" spans="1:11" ht="60">
      <c r="A21" s="43" t="s">
        <v>3</v>
      </c>
      <c r="B21" s="44" t="s">
        <v>4</v>
      </c>
      <c r="C21" s="45" t="s">
        <v>5</v>
      </c>
      <c r="D21" s="46" t="s">
        <v>6</v>
      </c>
      <c r="E21" s="46" t="s">
        <v>7</v>
      </c>
      <c r="F21" s="46" t="s">
        <v>8</v>
      </c>
      <c r="G21" s="46" t="s">
        <v>9</v>
      </c>
      <c r="H21" s="46" t="s">
        <v>10</v>
      </c>
      <c r="I21" s="47" t="s">
        <v>11</v>
      </c>
      <c r="J21" s="61" t="s">
        <v>12</v>
      </c>
      <c r="K21" s="10"/>
    </row>
    <row r="22" spans="1:11">
      <c r="A22" s="121" t="s">
        <v>653</v>
      </c>
      <c r="B22" s="73" t="s">
        <v>115</v>
      </c>
      <c r="C22" s="117" t="s">
        <v>116</v>
      </c>
      <c r="D22" s="55">
        <v>152</v>
      </c>
      <c r="E22" s="55" t="s">
        <v>117</v>
      </c>
      <c r="F22" s="55" t="s">
        <v>16</v>
      </c>
      <c r="G22" s="113" t="s">
        <v>118</v>
      </c>
      <c r="H22" s="55" t="s">
        <v>23</v>
      </c>
      <c r="I22" s="63" t="s">
        <v>19</v>
      </c>
      <c r="J22" s="6"/>
      <c r="K22" s="10" t="str">
        <f t="shared" ref="K22:K31" si="1">IF(J22="","Veuillez compléter ce prix","")</f>
        <v>Veuillez compléter ce prix</v>
      </c>
    </row>
    <row r="23" spans="1:11">
      <c r="A23" s="121" t="s">
        <v>654</v>
      </c>
      <c r="B23" s="52" t="s">
        <v>115</v>
      </c>
      <c r="C23" s="114" t="s">
        <v>116</v>
      </c>
      <c r="D23" s="55">
        <v>50</v>
      </c>
      <c r="E23" s="56" t="s">
        <v>584</v>
      </c>
      <c r="F23" s="55" t="s">
        <v>16</v>
      </c>
      <c r="G23" s="113" t="s">
        <v>122</v>
      </c>
      <c r="H23" s="55" t="s">
        <v>18</v>
      </c>
      <c r="I23" s="54" t="s">
        <v>19</v>
      </c>
      <c r="J23" s="6"/>
      <c r="K23" s="10" t="str">
        <f t="shared" si="1"/>
        <v>Veuillez compléter ce prix</v>
      </c>
    </row>
    <row r="24" spans="1:11">
      <c r="A24" s="121" t="s">
        <v>655</v>
      </c>
      <c r="B24" s="52" t="s">
        <v>115</v>
      </c>
      <c r="C24" s="114" t="s">
        <v>116</v>
      </c>
      <c r="D24" s="55">
        <v>50</v>
      </c>
      <c r="E24" s="55" t="s">
        <v>585</v>
      </c>
      <c r="F24" s="55" t="s">
        <v>16</v>
      </c>
      <c r="G24" s="113" t="s">
        <v>120</v>
      </c>
      <c r="H24" s="55" t="s">
        <v>18</v>
      </c>
      <c r="I24" s="54" t="s">
        <v>19</v>
      </c>
      <c r="J24" s="6"/>
      <c r="K24" s="10" t="str">
        <f t="shared" si="1"/>
        <v>Veuillez compléter ce prix</v>
      </c>
    </row>
    <row r="25" spans="1:11">
      <c r="A25" s="121" t="s">
        <v>656</v>
      </c>
      <c r="B25" s="52" t="s">
        <v>115</v>
      </c>
      <c r="C25" s="114" t="s">
        <v>116</v>
      </c>
      <c r="D25" s="55">
        <v>50</v>
      </c>
      <c r="E25" s="55" t="s">
        <v>586</v>
      </c>
      <c r="F25" s="55" t="s">
        <v>16</v>
      </c>
      <c r="G25" s="113" t="s">
        <v>121</v>
      </c>
      <c r="H25" s="55" t="s">
        <v>23</v>
      </c>
      <c r="I25" s="54" t="s">
        <v>19</v>
      </c>
      <c r="J25" s="6"/>
      <c r="K25" s="10" t="str">
        <f t="shared" si="1"/>
        <v>Veuillez compléter ce prix</v>
      </c>
    </row>
    <row r="26" spans="1:11">
      <c r="A26" s="121" t="s">
        <v>657</v>
      </c>
      <c r="B26" s="52" t="s">
        <v>115</v>
      </c>
      <c r="C26" s="114" t="s">
        <v>116</v>
      </c>
      <c r="D26" s="55">
        <v>2</v>
      </c>
      <c r="E26" s="55" t="s">
        <v>189</v>
      </c>
      <c r="F26" s="55" t="s">
        <v>16</v>
      </c>
      <c r="G26" s="113" t="s">
        <v>191</v>
      </c>
      <c r="H26" s="55" t="s">
        <v>23</v>
      </c>
      <c r="I26" s="54" t="s">
        <v>19</v>
      </c>
      <c r="J26" s="6"/>
      <c r="K26" s="10" t="str">
        <f t="shared" si="1"/>
        <v>Veuillez compléter ce prix</v>
      </c>
    </row>
    <row r="27" spans="1:11">
      <c r="A27" s="121" t="s">
        <v>658</v>
      </c>
      <c r="B27" s="52" t="s">
        <v>115</v>
      </c>
      <c r="C27" s="114" t="s">
        <v>116</v>
      </c>
      <c r="D27" s="55">
        <v>15</v>
      </c>
      <c r="E27" s="55" t="s">
        <v>585</v>
      </c>
      <c r="F27" s="55" t="s">
        <v>16</v>
      </c>
      <c r="G27" s="113" t="s">
        <v>118</v>
      </c>
      <c r="H27" s="55" t="s">
        <v>23</v>
      </c>
      <c r="I27" s="54" t="s">
        <v>19</v>
      </c>
      <c r="J27" s="6"/>
      <c r="K27" s="10" t="str">
        <f t="shared" si="1"/>
        <v>Veuillez compléter ce prix</v>
      </c>
    </row>
    <row r="28" spans="1:11">
      <c r="A28" s="121" t="s">
        <v>659</v>
      </c>
      <c r="B28" s="64" t="s">
        <v>115</v>
      </c>
      <c r="C28" s="118" t="s">
        <v>116</v>
      </c>
      <c r="D28" s="55">
        <v>50</v>
      </c>
      <c r="E28" s="55" t="s">
        <v>190</v>
      </c>
      <c r="F28" s="55" t="s">
        <v>16</v>
      </c>
      <c r="G28" s="113" t="s">
        <v>192</v>
      </c>
      <c r="H28" s="55" t="s">
        <v>23</v>
      </c>
      <c r="I28" s="66" t="s">
        <v>19</v>
      </c>
      <c r="J28" s="6"/>
      <c r="K28" s="10" t="str">
        <f t="shared" si="1"/>
        <v>Veuillez compléter ce prix</v>
      </c>
    </row>
    <row r="29" spans="1:11">
      <c r="A29" s="121" t="s">
        <v>660</v>
      </c>
      <c r="B29" s="52" t="s">
        <v>115</v>
      </c>
      <c r="C29" s="114" t="s">
        <v>116</v>
      </c>
      <c r="D29" s="55">
        <v>535</v>
      </c>
      <c r="E29" s="55" t="s">
        <v>585</v>
      </c>
      <c r="F29" s="55" t="s">
        <v>16</v>
      </c>
      <c r="G29" s="113" t="s">
        <v>588</v>
      </c>
      <c r="H29" s="55" t="s">
        <v>23</v>
      </c>
      <c r="I29" s="54" t="s">
        <v>19</v>
      </c>
      <c r="J29" s="6"/>
      <c r="K29" s="10" t="str">
        <f t="shared" si="1"/>
        <v>Veuillez compléter ce prix</v>
      </c>
    </row>
    <row r="30" spans="1:11">
      <c r="A30" s="121" t="s">
        <v>661</v>
      </c>
      <c r="B30" s="52" t="s">
        <v>115</v>
      </c>
      <c r="C30" s="114" t="s">
        <v>116</v>
      </c>
      <c r="D30" s="55">
        <v>537</v>
      </c>
      <c r="E30" s="55" t="s">
        <v>585</v>
      </c>
      <c r="F30" s="55" t="s">
        <v>16</v>
      </c>
      <c r="G30" s="113" t="s">
        <v>121</v>
      </c>
      <c r="H30" s="55" t="s">
        <v>23</v>
      </c>
      <c r="I30" s="54" t="s">
        <v>19</v>
      </c>
      <c r="J30" s="6"/>
      <c r="K30" s="10" t="str">
        <f t="shared" si="1"/>
        <v>Veuillez compléter ce prix</v>
      </c>
    </row>
    <row r="31" spans="1:11" ht="15.75" thickBot="1">
      <c r="A31" s="121" t="s">
        <v>662</v>
      </c>
      <c r="B31" s="52" t="s">
        <v>115</v>
      </c>
      <c r="C31" s="114" t="s">
        <v>116</v>
      </c>
      <c r="D31" s="55">
        <v>538</v>
      </c>
      <c r="E31" s="55" t="s">
        <v>585</v>
      </c>
      <c r="F31" s="55" t="s">
        <v>16</v>
      </c>
      <c r="G31" s="113" t="s">
        <v>121</v>
      </c>
      <c r="H31" s="55" t="s">
        <v>23</v>
      </c>
      <c r="I31" s="54" t="s">
        <v>19</v>
      </c>
      <c r="J31" s="6"/>
      <c r="K31" s="10" t="str">
        <f t="shared" si="1"/>
        <v>Veuillez compléter ce prix</v>
      </c>
    </row>
    <row r="32" spans="1:11" s="82" customFormat="1" ht="15.75" thickBot="1">
      <c r="A32" s="313" t="s">
        <v>400</v>
      </c>
      <c r="B32" s="314"/>
      <c r="C32" s="314"/>
      <c r="D32" s="314"/>
      <c r="E32" s="314"/>
      <c r="F32" s="314"/>
      <c r="G32" s="314"/>
      <c r="H32" s="314"/>
      <c r="I32" s="325"/>
      <c r="J32" s="12">
        <f>SUM(J22:J31)</f>
        <v>0</v>
      </c>
    </row>
    <row r="33" spans="1:11" ht="15.75" thickBot="1"/>
    <row r="34" spans="1:11" s="82" customFormat="1" ht="15.75" thickBot="1">
      <c r="A34" s="315" t="s">
        <v>262</v>
      </c>
      <c r="B34" s="316"/>
      <c r="C34" s="316"/>
      <c r="D34" s="316"/>
      <c r="E34" s="316"/>
      <c r="F34" s="323"/>
      <c r="G34" s="10"/>
    </row>
    <row r="35" spans="1:11" s="82" customFormat="1" ht="30.75" thickBot="1">
      <c r="A35" s="32" t="s">
        <v>1</v>
      </c>
      <c r="B35" s="33" t="s">
        <v>263</v>
      </c>
      <c r="C35" s="34" t="s">
        <v>11</v>
      </c>
      <c r="D35" s="17" t="s">
        <v>264</v>
      </c>
      <c r="E35" s="17" t="s">
        <v>265</v>
      </c>
      <c r="F35" s="17" t="s">
        <v>266</v>
      </c>
      <c r="G35" s="10"/>
    </row>
    <row r="36" spans="1:11" s="82" customFormat="1" ht="30">
      <c r="A36" s="122" t="s">
        <v>663</v>
      </c>
      <c r="B36" s="100" t="s">
        <v>267</v>
      </c>
      <c r="C36" s="101" t="s">
        <v>19</v>
      </c>
      <c r="D36" s="6"/>
      <c r="E36" s="102">
        <v>1</v>
      </c>
      <c r="F36" s="103">
        <f>D36*E36</f>
        <v>0</v>
      </c>
      <c r="K36" s="10" t="str">
        <f>IF(D36="","Veuillez compléter ce prix","")</f>
        <v>Veuillez compléter ce prix</v>
      </c>
    </row>
    <row r="37" spans="1:11" s="82" customFormat="1" ht="30.75" thickBot="1">
      <c r="A37" s="122" t="s">
        <v>664</v>
      </c>
      <c r="B37" s="100" t="s">
        <v>268</v>
      </c>
      <c r="C37" s="101" t="s">
        <v>19</v>
      </c>
      <c r="D37" s="6"/>
      <c r="E37" s="102">
        <v>1</v>
      </c>
      <c r="F37" s="103">
        <f>D37*E37</f>
        <v>0</v>
      </c>
      <c r="K37" s="10" t="str">
        <f>IF(D37="","Veuillez compléter ce prix","")</f>
        <v>Veuillez compléter ce prix</v>
      </c>
    </row>
    <row r="38" spans="1:11" s="82" customFormat="1" ht="15.75" thickBot="1">
      <c r="A38" s="346" t="s">
        <v>400</v>
      </c>
      <c r="B38" s="347"/>
      <c r="C38" s="347"/>
      <c r="D38" s="347"/>
      <c r="E38" s="348"/>
      <c r="F38" s="12">
        <f>SUM(F36:F37)</f>
        <v>0</v>
      </c>
      <c r="K38" s="10"/>
    </row>
    <row r="39" spans="1:11" s="82" customFormat="1" ht="15.75" thickBot="1">
      <c r="A39" s="247"/>
      <c r="B39" s="248"/>
      <c r="C39" s="248"/>
      <c r="D39" s="248"/>
      <c r="E39" s="248"/>
      <c r="F39" s="10"/>
      <c r="K39" s="10"/>
    </row>
    <row r="40" spans="1:11" s="82" customFormat="1" ht="15.75" thickBot="1">
      <c r="A40" s="315" t="s">
        <v>507</v>
      </c>
      <c r="B40" s="316"/>
      <c r="C40" s="316"/>
      <c r="D40" s="316"/>
      <c r="E40" s="316"/>
      <c r="F40" s="323"/>
      <c r="K40" s="10"/>
    </row>
    <row r="41" spans="1:11" s="82" customFormat="1" ht="30.75" thickBot="1">
      <c r="A41" s="32" t="s">
        <v>1</v>
      </c>
      <c r="B41" s="33" t="s">
        <v>263</v>
      </c>
      <c r="C41" s="34" t="s">
        <v>11</v>
      </c>
      <c r="D41" s="17" t="s">
        <v>264</v>
      </c>
      <c r="E41" s="17" t="s">
        <v>271</v>
      </c>
      <c r="F41" s="17" t="s">
        <v>266</v>
      </c>
      <c r="K41" s="10"/>
    </row>
    <row r="42" spans="1:11" s="82" customFormat="1">
      <c r="A42" s="104" t="s">
        <v>665</v>
      </c>
      <c r="B42" s="83" t="s">
        <v>500</v>
      </c>
      <c r="C42" s="84" t="s">
        <v>19</v>
      </c>
      <c r="D42" s="6"/>
      <c r="E42" s="84">
        <v>1</v>
      </c>
      <c r="F42" s="105">
        <f>D42*E42</f>
        <v>0</v>
      </c>
      <c r="K42" s="10" t="str">
        <f>IF(D42="","Veuillez compléter ce prix","")</f>
        <v>Veuillez compléter ce prix</v>
      </c>
    </row>
    <row r="43" spans="1:11" s="82" customFormat="1" ht="30.75" thickBot="1">
      <c r="A43" s="24" t="s">
        <v>666</v>
      </c>
      <c r="B43" s="25" t="s">
        <v>682</v>
      </c>
      <c r="C43" s="26" t="s">
        <v>19</v>
      </c>
      <c r="D43" s="6"/>
      <c r="E43" s="37">
        <v>1</v>
      </c>
      <c r="F43" s="29">
        <f>D43*E43</f>
        <v>0</v>
      </c>
      <c r="K43" s="10" t="str">
        <f>IF(D43="","Veuillez compléter ce prix","")</f>
        <v>Veuillez compléter ce prix</v>
      </c>
    </row>
    <row r="44" spans="1:11" s="3" customFormat="1" ht="15.75" thickBot="1">
      <c r="A44" s="324" t="s">
        <v>400</v>
      </c>
      <c r="B44" s="324"/>
      <c r="C44" s="324"/>
      <c r="D44" s="324"/>
      <c r="E44" s="324"/>
      <c r="F44" s="12">
        <f>SUM(F42:F43)</f>
        <v>0</v>
      </c>
    </row>
  </sheetData>
  <mergeCells count="10">
    <mergeCell ref="A40:F40"/>
    <mergeCell ref="A44:E44"/>
    <mergeCell ref="A4:J4"/>
    <mergeCell ref="A1:J1"/>
    <mergeCell ref="A19:J19"/>
    <mergeCell ref="C20:J20"/>
    <mergeCell ref="A17:I17"/>
    <mergeCell ref="A32:I32"/>
    <mergeCell ref="A34:F34"/>
    <mergeCell ref="A38:E38"/>
  </mergeCells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3"/>
  <sheetViews>
    <sheetView topLeftCell="A13" workbookViewId="0">
      <selection activeCell="H28" sqref="H28"/>
    </sheetView>
  </sheetViews>
  <sheetFormatPr baseColWidth="10" defaultRowHeight="15"/>
  <cols>
    <col min="1" max="1" width="14.5703125" style="2" bestFit="1" customWidth="1"/>
    <col min="2" max="2" width="30.140625" style="2" customWidth="1"/>
    <col min="3" max="3" width="35.140625" style="2" customWidth="1"/>
    <col min="4" max="4" width="11.42578125" style="2"/>
    <col min="5" max="5" width="27" style="2" bestFit="1" customWidth="1"/>
    <col min="6" max="10" width="11.42578125" style="2"/>
    <col min="11" max="11" width="25" style="2" bestFit="1" customWidth="1"/>
    <col min="12" max="16384" width="11.42578125" style="2"/>
  </cols>
  <sheetData>
    <row r="1" spans="1:11" ht="15.75" thickBot="1">
      <c r="A1" s="352" t="s">
        <v>509</v>
      </c>
      <c r="B1" s="353"/>
      <c r="C1" s="353"/>
      <c r="D1" s="353"/>
      <c r="E1" s="353"/>
      <c r="F1" s="353"/>
      <c r="G1" s="353"/>
      <c r="H1" s="353"/>
      <c r="I1" s="353"/>
      <c r="J1" s="353"/>
    </row>
    <row r="2" spans="1:11" ht="15.75" thickBot="1">
      <c r="A2" s="165" t="s">
        <v>243</v>
      </c>
      <c r="B2" s="7"/>
      <c r="C2" s="8"/>
      <c r="D2" s="8"/>
      <c r="E2" s="8"/>
      <c r="F2" s="8"/>
      <c r="G2" s="8"/>
      <c r="H2" s="8"/>
      <c r="I2" s="8"/>
      <c r="J2" s="9"/>
    </row>
    <row r="3" spans="1:11" ht="15.75" thickBot="1"/>
    <row r="4" spans="1:11">
      <c r="A4" s="332" t="s">
        <v>0</v>
      </c>
      <c r="B4" s="333"/>
      <c r="C4" s="333"/>
      <c r="D4" s="333"/>
      <c r="E4" s="333"/>
      <c r="F4" s="333"/>
      <c r="G4" s="333"/>
      <c r="H4" s="333"/>
      <c r="I4" s="333"/>
      <c r="J4" s="333"/>
    </row>
    <row r="5" spans="1:11" ht="60.75" thickBot="1">
      <c r="A5" s="166" t="s">
        <v>3</v>
      </c>
      <c r="B5" s="167" t="s">
        <v>4</v>
      </c>
      <c r="C5" s="168" t="s">
        <v>5</v>
      </c>
      <c r="D5" s="169" t="s">
        <v>6</v>
      </c>
      <c r="E5" s="169" t="s">
        <v>7</v>
      </c>
      <c r="F5" s="169" t="s">
        <v>8</v>
      </c>
      <c r="G5" s="169" t="s">
        <v>9</v>
      </c>
      <c r="H5" s="169" t="s">
        <v>10</v>
      </c>
      <c r="I5" s="170" t="s">
        <v>11</v>
      </c>
      <c r="J5" s="171" t="s">
        <v>12</v>
      </c>
    </row>
    <row r="6" spans="1:11">
      <c r="A6" s="172" t="s">
        <v>667</v>
      </c>
      <c r="B6" s="173" t="s">
        <v>124</v>
      </c>
      <c r="C6" s="174" t="s">
        <v>125</v>
      </c>
      <c r="D6" s="175" t="s">
        <v>126</v>
      </c>
      <c r="E6" s="176" t="s">
        <v>127</v>
      </c>
      <c r="F6" s="177" t="s">
        <v>16</v>
      </c>
      <c r="G6" s="177" t="s">
        <v>123</v>
      </c>
      <c r="H6" s="177" t="s">
        <v>23</v>
      </c>
      <c r="I6" s="177" t="s">
        <v>19</v>
      </c>
      <c r="J6" s="6"/>
      <c r="K6" s="178" t="str">
        <f t="shared" ref="K6:K11" si="0">IF(J6="","Veuillez compléter ce prix","")</f>
        <v>Veuillez compléter ce prix</v>
      </c>
    </row>
    <row r="7" spans="1:11">
      <c r="A7" s="179" t="s">
        <v>668</v>
      </c>
      <c r="B7" s="180" t="s">
        <v>124</v>
      </c>
      <c r="C7" s="169" t="s">
        <v>125</v>
      </c>
      <c r="D7" s="181" t="s">
        <v>128</v>
      </c>
      <c r="E7" s="182" t="s">
        <v>129</v>
      </c>
      <c r="F7" s="183" t="s">
        <v>16</v>
      </c>
      <c r="G7" s="183" t="s">
        <v>130</v>
      </c>
      <c r="H7" s="184" t="s">
        <v>23</v>
      </c>
      <c r="I7" s="185" t="s">
        <v>19</v>
      </c>
      <c r="J7" s="6"/>
      <c r="K7" s="178" t="str">
        <f t="shared" si="0"/>
        <v>Veuillez compléter ce prix</v>
      </c>
    </row>
    <row r="8" spans="1:11">
      <c r="A8" s="179" t="s">
        <v>669</v>
      </c>
      <c r="B8" s="180" t="s">
        <v>124</v>
      </c>
      <c r="C8" s="169" t="s">
        <v>125</v>
      </c>
      <c r="D8" s="186" t="s">
        <v>131</v>
      </c>
      <c r="E8" s="187" t="s">
        <v>132</v>
      </c>
      <c r="F8" s="184" t="s">
        <v>16</v>
      </c>
      <c r="G8" s="184" t="s">
        <v>133</v>
      </c>
      <c r="H8" s="184" t="s">
        <v>23</v>
      </c>
      <c r="I8" s="185" t="s">
        <v>19</v>
      </c>
      <c r="J8" s="6"/>
      <c r="K8" s="178" t="str">
        <f t="shared" si="0"/>
        <v>Veuillez compléter ce prix</v>
      </c>
    </row>
    <row r="9" spans="1:11">
      <c r="A9" s="179" t="s">
        <v>670</v>
      </c>
      <c r="B9" s="180" t="s">
        <v>124</v>
      </c>
      <c r="C9" s="169" t="s">
        <v>125</v>
      </c>
      <c r="D9" s="186" t="s">
        <v>131</v>
      </c>
      <c r="E9" s="187" t="s">
        <v>132</v>
      </c>
      <c r="F9" s="184" t="s">
        <v>16</v>
      </c>
      <c r="G9" s="184" t="s">
        <v>134</v>
      </c>
      <c r="H9" s="184" t="s">
        <v>23</v>
      </c>
      <c r="I9" s="185" t="s">
        <v>19</v>
      </c>
      <c r="J9" s="6"/>
      <c r="K9" s="178" t="str">
        <f t="shared" si="0"/>
        <v>Veuillez compléter ce prix</v>
      </c>
    </row>
    <row r="10" spans="1:11">
      <c r="A10" s="179" t="s">
        <v>671</v>
      </c>
      <c r="B10" s="180" t="s">
        <v>124</v>
      </c>
      <c r="C10" s="169" t="s">
        <v>125</v>
      </c>
      <c r="D10" s="188" t="s">
        <v>135</v>
      </c>
      <c r="E10" s="189" t="s">
        <v>136</v>
      </c>
      <c r="F10" s="190" t="s">
        <v>16</v>
      </c>
      <c r="G10" s="190" t="s">
        <v>134</v>
      </c>
      <c r="H10" s="184" t="s">
        <v>23</v>
      </c>
      <c r="I10" s="185" t="s">
        <v>19</v>
      </c>
      <c r="J10" s="6"/>
      <c r="K10" s="178" t="str">
        <f t="shared" si="0"/>
        <v>Veuillez compléter ce prix</v>
      </c>
    </row>
    <row r="11" spans="1:11" ht="15.75" thickBot="1">
      <c r="A11" s="179" t="s">
        <v>672</v>
      </c>
      <c r="B11" s="191" t="s">
        <v>124</v>
      </c>
      <c r="C11" s="192" t="s">
        <v>125</v>
      </c>
      <c r="D11" s="188" t="s">
        <v>137</v>
      </c>
      <c r="E11" s="189" t="s">
        <v>138</v>
      </c>
      <c r="F11" s="190" t="s">
        <v>16</v>
      </c>
      <c r="G11" s="190" t="s">
        <v>133</v>
      </c>
      <c r="H11" s="190" t="s">
        <v>23</v>
      </c>
      <c r="I11" s="193" t="s">
        <v>19</v>
      </c>
      <c r="J11" s="6"/>
      <c r="K11" s="178" t="str">
        <f t="shared" si="0"/>
        <v>Veuillez compléter ce prix</v>
      </c>
    </row>
    <row r="12" spans="1:11" ht="15.75" thickBot="1">
      <c r="A12" s="354" t="s">
        <v>400</v>
      </c>
      <c r="B12" s="355"/>
      <c r="C12" s="355"/>
      <c r="D12" s="355"/>
      <c r="E12" s="355"/>
      <c r="F12" s="355"/>
      <c r="G12" s="355"/>
      <c r="H12" s="355"/>
      <c r="I12" s="355"/>
      <c r="J12" s="198">
        <f>SUM(J6:J11)</f>
        <v>0</v>
      </c>
      <c r="K12" s="178"/>
    </row>
    <row r="13" spans="1:11" ht="15.75" thickBot="1"/>
    <row r="14" spans="1:11" s="41" customFormat="1" ht="15.75" thickBot="1">
      <c r="A14" s="332" t="s">
        <v>240</v>
      </c>
      <c r="B14" s="333"/>
      <c r="C14" s="333"/>
      <c r="D14" s="333"/>
      <c r="E14" s="333"/>
      <c r="F14" s="333"/>
      <c r="G14" s="333"/>
      <c r="H14" s="333"/>
      <c r="I14" s="333"/>
      <c r="J14" s="333"/>
      <c r="K14" s="178"/>
    </row>
    <row r="15" spans="1:11" ht="60.75" thickBot="1">
      <c r="A15" s="199" t="s">
        <v>1</v>
      </c>
      <c r="B15" s="167" t="s">
        <v>4</v>
      </c>
      <c r="C15" s="168" t="s">
        <v>5</v>
      </c>
      <c r="D15" s="169" t="s">
        <v>6</v>
      </c>
      <c r="E15" s="169" t="s">
        <v>7</v>
      </c>
      <c r="F15" s="169" t="s">
        <v>8</v>
      </c>
      <c r="G15" s="169" t="s">
        <v>9</v>
      </c>
      <c r="H15" s="169" t="s">
        <v>10</v>
      </c>
      <c r="I15" s="170" t="s">
        <v>11</v>
      </c>
      <c r="J15" s="171" t="s">
        <v>12</v>
      </c>
      <c r="K15" s="178"/>
    </row>
    <row r="16" spans="1:11">
      <c r="A16" s="200" t="s">
        <v>673</v>
      </c>
      <c r="B16" s="200" t="s">
        <v>124</v>
      </c>
      <c r="C16" s="174" t="s">
        <v>125</v>
      </c>
      <c r="D16" s="175" t="s">
        <v>128</v>
      </c>
      <c r="E16" s="176" t="s">
        <v>129</v>
      </c>
      <c r="F16" s="177" t="s">
        <v>16</v>
      </c>
      <c r="G16" s="177" t="s">
        <v>130</v>
      </c>
      <c r="H16" s="177" t="s">
        <v>23</v>
      </c>
      <c r="I16" s="201" t="s">
        <v>19</v>
      </c>
      <c r="J16" s="6"/>
      <c r="K16" s="178" t="str">
        <f>IF(J16="","Veuillez compléter ce prix","")</f>
        <v>Veuillez compléter ce prix</v>
      </c>
    </row>
    <row r="17" spans="1:23">
      <c r="A17" s="180" t="s">
        <v>674</v>
      </c>
      <c r="B17" s="180" t="s">
        <v>124</v>
      </c>
      <c r="C17" s="169" t="s">
        <v>125</v>
      </c>
      <c r="D17" s="186" t="s">
        <v>131</v>
      </c>
      <c r="E17" s="187" t="s">
        <v>132</v>
      </c>
      <c r="F17" s="184" t="s">
        <v>16</v>
      </c>
      <c r="G17" s="184" t="s">
        <v>133</v>
      </c>
      <c r="H17" s="184" t="s">
        <v>23</v>
      </c>
      <c r="I17" s="185" t="s">
        <v>19</v>
      </c>
      <c r="J17" s="6"/>
      <c r="K17" s="178" t="str">
        <f>IF(J17="","Veuillez compléter ce prix","")</f>
        <v>Veuillez compléter ce prix</v>
      </c>
    </row>
    <row r="18" spans="1:23">
      <c r="A18" s="180" t="s">
        <v>675</v>
      </c>
      <c r="B18" s="180" t="s">
        <v>124</v>
      </c>
      <c r="C18" s="169" t="s">
        <v>125</v>
      </c>
      <c r="D18" s="186" t="s">
        <v>131</v>
      </c>
      <c r="E18" s="187" t="s">
        <v>132</v>
      </c>
      <c r="F18" s="184" t="s">
        <v>16</v>
      </c>
      <c r="G18" s="184" t="s">
        <v>134</v>
      </c>
      <c r="H18" s="184" t="s">
        <v>23</v>
      </c>
      <c r="I18" s="185" t="s">
        <v>19</v>
      </c>
      <c r="J18" s="6"/>
      <c r="K18" s="178" t="str">
        <f>IF(J18="","Veuillez compléter ce prix","")</f>
        <v>Veuillez compléter ce prix</v>
      </c>
    </row>
    <row r="19" spans="1:23">
      <c r="A19" s="180" t="s">
        <v>676</v>
      </c>
      <c r="B19" s="180" t="s">
        <v>124</v>
      </c>
      <c r="C19" s="169" t="s">
        <v>125</v>
      </c>
      <c r="D19" s="188" t="s">
        <v>135</v>
      </c>
      <c r="E19" s="189" t="s">
        <v>136</v>
      </c>
      <c r="F19" s="190" t="s">
        <v>16</v>
      </c>
      <c r="G19" s="190" t="s">
        <v>134</v>
      </c>
      <c r="H19" s="184" t="s">
        <v>23</v>
      </c>
      <c r="I19" s="185" t="s">
        <v>19</v>
      </c>
      <c r="J19" s="6"/>
      <c r="K19" s="178" t="str">
        <f>IF(J19="","Veuillez compléter ce prix","")</f>
        <v>Veuillez compléter ce prix</v>
      </c>
    </row>
    <row r="20" spans="1:23" ht="15.75" thickBot="1">
      <c r="A20" s="180" t="s">
        <v>677</v>
      </c>
      <c r="B20" s="202" t="s">
        <v>124</v>
      </c>
      <c r="C20" s="195" t="s">
        <v>125</v>
      </c>
      <c r="D20" s="203" t="s">
        <v>137</v>
      </c>
      <c r="E20" s="204" t="s">
        <v>138</v>
      </c>
      <c r="F20" s="197" t="s">
        <v>16</v>
      </c>
      <c r="G20" s="197" t="s">
        <v>133</v>
      </c>
      <c r="H20" s="197" t="s">
        <v>23</v>
      </c>
      <c r="I20" s="205" t="s">
        <v>19</v>
      </c>
      <c r="J20" s="6"/>
      <c r="K20" s="178" t="str">
        <f>IF(J20="","Veuillez compléter ce prix","")</f>
        <v>Veuillez compléter ce prix</v>
      </c>
    </row>
    <row r="21" spans="1:23" ht="15.75" thickBot="1">
      <c r="A21" s="356" t="s">
        <v>400</v>
      </c>
      <c r="B21" s="357"/>
      <c r="C21" s="357"/>
      <c r="D21" s="357"/>
      <c r="E21" s="357"/>
      <c r="F21" s="357"/>
      <c r="G21" s="357"/>
      <c r="H21" s="357"/>
      <c r="I21" s="357"/>
      <c r="J21" s="198">
        <f>SUM(J16:J20)</f>
        <v>0</v>
      </c>
      <c r="K21" s="178"/>
    </row>
    <row r="22" spans="1:23" ht="15.75" thickBot="1"/>
    <row r="23" spans="1:23" s="206" customFormat="1" ht="15.75" thickBot="1">
      <c r="A23" s="315" t="s">
        <v>262</v>
      </c>
      <c r="B23" s="316"/>
      <c r="C23" s="316"/>
      <c r="D23" s="316"/>
      <c r="E23" s="316"/>
      <c r="F23" s="323"/>
      <c r="G23" s="178"/>
    </row>
    <row r="24" spans="1:23" s="206" customFormat="1" ht="30.75" thickBot="1">
      <c r="A24" s="32" t="s">
        <v>1</v>
      </c>
      <c r="B24" s="33" t="s">
        <v>263</v>
      </c>
      <c r="C24" s="34" t="s">
        <v>11</v>
      </c>
      <c r="D24" s="207" t="s">
        <v>264</v>
      </c>
      <c r="E24" s="207" t="s">
        <v>265</v>
      </c>
      <c r="F24" s="207" t="s">
        <v>266</v>
      </c>
      <c r="G24" s="178"/>
    </row>
    <row r="25" spans="1:23" s="206" customFormat="1" ht="30">
      <c r="A25" s="104" t="s">
        <v>678</v>
      </c>
      <c r="B25" s="83" t="s">
        <v>267</v>
      </c>
      <c r="C25" s="84" t="s">
        <v>19</v>
      </c>
      <c r="D25" s="13"/>
      <c r="E25" s="85">
        <v>1</v>
      </c>
      <c r="F25" s="208">
        <f>D25*E25</f>
        <v>0</v>
      </c>
      <c r="K25" s="178" t="str">
        <f>IF(D25="","Veuillez compléter ce prix","")</f>
        <v>Veuillez compléter ce prix</v>
      </c>
    </row>
    <row r="26" spans="1:23" s="206" customFormat="1" ht="30.75" thickBot="1">
      <c r="A26" s="124" t="s">
        <v>679</v>
      </c>
      <c r="B26" s="91" t="s">
        <v>268</v>
      </c>
      <c r="C26" s="92" t="s">
        <v>19</v>
      </c>
      <c r="D26" s="11"/>
      <c r="E26" s="93">
        <v>1</v>
      </c>
      <c r="F26" s="209">
        <f>D26*E26</f>
        <v>0</v>
      </c>
      <c r="K26" s="178" t="str">
        <f>IF(D26="","Veuillez compléter ce prix","")</f>
        <v>Veuillez compléter ce prix</v>
      </c>
    </row>
    <row r="27" spans="1:23" s="206" customFormat="1" ht="15.75" thickBot="1">
      <c r="A27" s="346" t="s">
        <v>400</v>
      </c>
      <c r="B27" s="347"/>
      <c r="C27" s="347"/>
      <c r="D27" s="347"/>
      <c r="E27" s="348"/>
      <c r="F27" s="210">
        <f>SUM(F25:F26)</f>
        <v>0</v>
      </c>
      <c r="K27" s="178"/>
    </row>
    <row r="28" spans="1:23" s="206" customFormat="1" ht="15.75" thickBot="1">
      <c r="A28" s="88"/>
      <c r="B28" s="89"/>
      <c r="C28" s="89"/>
      <c r="D28" s="89"/>
      <c r="E28" s="89"/>
      <c r="F28" s="178"/>
      <c r="K28" s="178"/>
    </row>
    <row r="29" spans="1:23" s="211" customFormat="1" ht="15.75" thickBot="1">
      <c r="A29" s="315" t="s">
        <v>537</v>
      </c>
      <c r="B29" s="316"/>
      <c r="C29" s="316"/>
      <c r="D29" s="316"/>
      <c r="E29" s="316"/>
      <c r="F29" s="323"/>
      <c r="I29" s="212"/>
      <c r="K29" s="178"/>
      <c r="U29" s="212"/>
      <c r="V29" s="212"/>
      <c r="W29" s="212"/>
    </row>
    <row r="30" spans="1:23" s="211" customFormat="1" ht="30.75" thickBot="1">
      <c r="A30" s="32" t="s">
        <v>1</v>
      </c>
      <c r="B30" s="33" t="s">
        <v>263</v>
      </c>
      <c r="C30" s="34" t="s">
        <v>11</v>
      </c>
      <c r="D30" s="207" t="s">
        <v>264</v>
      </c>
      <c r="E30" s="207" t="s">
        <v>265</v>
      </c>
      <c r="F30" s="207" t="s">
        <v>538</v>
      </c>
      <c r="I30" s="212"/>
      <c r="K30" s="178"/>
      <c r="U30" s="212"/>
      <c r="V30" s="212"/>
      <c r="W30" s="212"/>
    </row>
    <row r="31" spans="1:23" s="206" customFormat="1">
      <c r="A31" s="35" t="s">
        <v>680</v>
      </c>
      <c r="B31" s="123" t="s">
        <v>402</v>
      </c>
      <c r="C31" s="21" t="s">
        <v>19</v>
      </c>
      <c r="D31" s="6"/>
      <c r="E31" s="21">
        <v>1</v>
      </c>
      <c r="F31" s="213">
        <f>D31*E31</f>
        <v>0</v>
      </c>
      <c r="K31" s="178" t="str">
        <f>IF(D31="","Veuillez compléter ce prix","")</f>
        <v>Veuillez compléter ce prix</v>
      </c>
    </row>
    <row r="32" spans="1:23" s="206" customFormat="1" ht="45.75" thickBot="1">
      <c r="A32" s="81" t="s">
        <v>681</v>
      </c>
      <c r="B32" s="25" t="s">
        <v>682</v>
      </c>
      <c r="C32" s="26" t="s">
        <v>19</v>
      </c>
      <c r="D32" s="6"/>
      <c r="E32" s="37">
        <v>1</v>
      </c>
      <c r="F32" s="209">
        <f>D32*E32</f>
        <v>0</v>
      </c>
      <c r="K32" s="178" t="str">
        <f>IF(D32="","Veuillez compléter ce prix","")</f>
        <v>Veuillez compléter ce prix</v>
      </c>
    </row>
    <row r="33" spans="1:6" s="215" customFormat="1" ht="15.75" thickBot="1">
      <c r="A33" s="313" t="s">
        <v>400</v>
      </c>
      <c r="B33" s="314"/>
      <c r="C33" s="314"/>
      <c r="D33" s="314"/>
      <c r="E33" s="325"/>
      <c r="F33" s="214">
        <f>SUM(F31:F32)</f>
        <v>0</v>
      </c>
    </row>
  </sheetData>
  <mergeCells count="9">
    <mergeCell ref="A29:F29"/>
    <mergeCell ref="A33:E33"/>
    <mergeCell ref="A1:J1"/>
    <mergeCell ref="A12:I12"/>
    <mergeCell ref="A14:J14"/>
    <mergeCell ref="A21:I21"/>
    <mergeCell ref="A4:J4"/>
    <mergeCell ref="A23:F23"/>
    <mergeCell ref="A27:E27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0"/>
  <sheetViews>
    <sheetView tabSelected="1" topLeftCell="A40" workbookViewId="0">
      <selection activeCell="E58" sqref="E58"/>
    </sheetView>
  </sheetViews>
  <sheetFormatPr baseColWidth="10" defaultRowHeight="15"/>
  <cols>
    <col min="1" max="1" width="11.42578125" style="2"/>
    <col min="2" max="2" width="42.42578125" style="2" bestFit="1" customWidth="1"/>
    <col min="3" max="3" width="49.140625" style="2" customWidth="1"/>
    <col min="4" max="4" width="16.5703125" style="2" bestFit="1" customWidth="1"/>
    <col min="5" max="5" width="38.7109375" style="2" customWidth="1"/>
    <col min="6" max="6" width="16.140625" style="2" customWidth="1"/>
    <col min="7" max="7" width="11.42578125" style="2"/>
    <col min="8" max="8" width="11.42578125" style="2" customWidth="1"/>
    <col min="9" max="9" width="13" style="2" bestFit="1" customWidth="1"/>
    <col min="10" max="10" width="13" style="2" customWidth="1"/>
    <col min="11" max="11" width="13" style="284" customWidth="1"/>
    <col min="12" max="12" width="33.5703125" style="2" bestFit="1" customWidth="1"/>
    <col min="13" max="13" width="28.28515625" style="2" bestFit="1" customWidth="1"/>
    <col min="14" max="16384" width="11.42578125" style="2"/>
  </cols>
  <sheetData>
    <row r="1" spans="1:13" ht="23.25" customHeight="1">
      <c r="A1" s="370" t="s">
        <v>246</v>
      </c>
      <c r="B1" s="371"/>
      <c r="C1" s="371"/>
      <c r="D1" s="371"/>
      <c r="E1" s="371"/>
      <c r="F1" s="371"/>
      <c r="G1" s="371"/>
      <c r="H1" s="371"/>
      <c r="I1" s="371"/>
      <c r="J1" s="371"/>
      <c r="K1" s="371"/>
      <c r="L1" s="371"/>
    </row>
    <row r="2" spans="1:13" ht="15.75" thickBot="1"/>
    <row r="3" spans="1:13" ht="15.75" thickBot="1">
      <c r="A3" s="359" t="s">
        <v>245</v>
      </c>
      <c r="B3" s="360"/>
      <c r="C3" s="360"/>
      <c r="D3" s="360"/>
      <c r="E3" s="360"/>
      <c r="F3" s="360"/>
      <c r="G3" s="360"/>
      <c r="H3" s="360"/>
      <c r="I3" s="360"/>
      <c r="J3" s="360"/>
      <c r="K3" s="360"/>
      <c r="L3" s="361"/>
      <c r="M3" s="178"/>
    </row>
    <row r="4" spans="1:13" ht="30.75" thickBot="1">
      <c r="A4" s="32" t="s">
        <v>1</v>
      </c>
      <c r="B4" s="33" t="s">
        <v>263</v>
      </c>
      <c r="C4" s="125" t="s">
        <v>182</v>
      </c>
      <c r="D4" s="126" t="s">
        <v>183</v>
      </c>
      <c r="E4" s="126" t="s">
        <v>184</v>
      </c>
      <c r="F4" s="362" t="s">
        <v>187</v>
      </c>
      <c r="G4" s="363"/>
      <c r="H4" s="34" t="s">
        <v>11</v>
      </c>
      <c r="I4" s="216" t="s">
        <v>188</v>
      </c>
      <c r="J4" s="216" t="s">
        <v>265</v>
      </c>
      <c r="K4" s="285" t="s">
        <v>697</v>
      </c>
      <c r="L4" s="178"/>
    </row>
    <row r="5" spans="1:13">
      <c r="A5" s="183">
        <v>500</v>
      </c>
      <c r="B5" s="217" t="s">
        <v>181</v>
      </c>
      <c r="C5" s="364" t="s">
        <v>145</v>
      </c>
      <c r="D5" s="217" t="s">
        <v>146</v>
      </c>
      <c r="E5" s="220">
        <v>1</v>
      </c>
      <c r="F5" s="364">
        <v>20</v>
      </c>
      <c r="G5" s="364"/>
      <c r="H5" s="218" t="s">
        <v>19</v>
      </c>
      <c r="I5" s="13"/>
      <c r="J5" s="283">
        <v>1</v>
      </c>
      <c r="K5" s="286">
        <f>I5*J5</f>
        <v>0</v>
      </c>
      <c r="L5" s="178" t="str">
        <f t="shared" ref="L5:L44" si="0">IF(I5="","Veuillez compléter ce prix","")</f>
        <v>Veuillez compléter ce prix</v>
      </c>
    </row>
    <row r="6" spans="1:13">
      <c r="A6" s="183">
        <v>501</v>
      </c>
      <c r="B6" s="219" t="s">
        <v>181</v>
      </c>
      <c r="C6" s="358"/>
      <c r="D6" s="219" t="s">
        <v>147</v>
      </c>
      <c r="E6" s="220">
        <v>1</v>
      </c>
      <c r="F6" s="358">
        <v>130</v>
      </c>
      <c r="G6" s="358"/>
      <c r="H6" s="221" t="s">
        <v>19</v>
      </c>
      <c r="I6" s="6"/>
      <c r="J6" s="283">
        <v>1</v>
      </c>
      <c r="K6" s="286">
        <f t="shared" ref="K6:K48" si="1">I6*J6</f>
        <v>0</v>
      </c>
      <c r="L6" s="178" t="str">
        <f t="shared" si="0"/>
        <v>Veuillez compléter ce prix</v>
      </c>
    </row>
    <row r="7" spans="1:13">
      <c r="A7" s="183">
        <v>502</v>
      </c>
      <c r="B7" s="219" t="s">
        <v>181</v>
      </c>
      <c r="C7" s="220" t="s">
        <v>148</v>
      </c>
      <c r="D7" s="219" t="s">
        <v>149</v>
      </c>
      <c r="E7" s="220">
        <v>1</v>
      </c>
      <c r="F7" s="358">
        <v>10</v>
      </c>
      <c r="G7" s="358"/>
      <c r="H7" s="221" t="s">
        <v>19</v>
      </c>
      <c r="I7" s="6"/>
      <c r="J7" s="283">
        <v>1</v>
      </c>
      <c r="K7" s="286">
        <f t="shared" si="1"/>
        <v>0</v>
      </c>
      <c r="L7" s="178" t="str">
        <f t="shared" si="0"/>
        <v>Veuillez compléter ce prix</v>
      </c>
    </row>
    <row r="8" spans="1:13">
      <c r="A8" s="183">
        <v>503</v>
      </c>
      <c r="B8" s="219" t="s">
        <v>181</v>
      </c>
      <c r="C8" s="220" t="s">
        <v>150</v>
      </c>
      <c r="D8" s="219" t="s">
        <v>151</v>
      </c>
      <c r="E8" s="220">
        <v>1</v>
      </c>
      <c r="F8" s="358">
        <v>90</v>
      </c>
      <c r="G8" s="358"/>
      <c r="H8" s="221" t="s">
        <v>19</v>
      </c>
      <c r="I8" s="6"/>
      <c r="J8" s="283">
        <v>1</v>
      </c>
      <c r="K8" s="286">
        <f t="shared" si="1"/>
        <v>0</v>
      </c>
      <c r="L8" s="178" t="str">
        <f t="shared" si="0"/>
        <v>Veuillez compléter ce prix</v>
      </c>
    </row>
    <row r="9" spans="1:13">
      <c r="A9" s="183">
        <v>504</v>
      </c>
      <c r="B9" s="219" t="s">
        <v>181</v>
      </c>
      <c r="C9" s="358" t="s">
        <v>152</v>
      </c>
      <c r="D9" s="219" t="s">
        <v>153</v>
      </c>
      <c r="E9" s="220">
        <v>1</v>
      </c>
      <c r="F9" s="358">
        <v>30</v>
      </c>
      <c r="G9" s="358"/>
      <c r="H9" s="221" t="s">
        <v>19</v>
      </c>
      <c r="I9" s="6"/>
      <c r="J9" s="283">
        <v>1</v>
      </c>
      <c r="K9" s="286">
        <f t="shared" si="1"/>
        <v>0</v>
      </c>
      <c r="L9" s="178" t="str">
        <f t="shared" si="0"/>
        <v>Veuillez compléter ce prix</v>
      </c>
    </row>
    <row r="10" spans="1:13">
      <c r="A10" s="183">
        <v>505</v>
      </c>
      <c r="B10" s="219" t="s">
        <v>181</v>
      </c>
      <c r="C10" s="358"/>
      <c r="D10" s="219" t="s">
        <v>154</v>
      </c>
      <c r="E10" s="220">
        <v>1</v>
      </c>
      <c r="F10" s="358">
        <v>20</v>
      </c>
      <c r="G10" s="358"/>
      <c r="H10" s="221" t="s">
        <v>19</v>
      </c>
      <c r="I10" s="6"/>
      <c r="J10" s="283">
        <v>1</v>
      </c>
      <c r="K10" s="286">
        <f t="shared" si="1"/>
        <v>0</v>
      </c>
      <c r="L10" s="178" t="str">
        <f t="shared" si="0"/>
        <v>Veuillez compléter ce prix</v>
      </c>
    </row>
    <row r="11" spans="1:13">
      <c r="A11" s="183">
        <v>506</v>
      </c>
      <c r="B11" s="219" t="s">
        <v>181</v>
      </c>
      <c r="C11" s="358" t="s">
        <v>155</v>
      </c>
      <c r="D11" s="219" t="s">
        <v>147</v>
      </c>
      <c r="E11" s="220">
        <v>1</v>
      </c>
      <c r="F11" s="358">
        <v>130</v>
      </c>
      <c r="G11" s="358"/>
      <c r="H11" s="221" t="s">
        <v>19</v>
      </c>
      <c r="I11" s="6"/>
      <c r="J11" s="283">
        <v>1</v>
      </c>
      <c r="K11" s="286">
        <f t="shared" si="1"/>
        <v>0</v>
      </c>
      <c r="L11" s="178" t="str">
        <f t="shared" si="0"/>
        <v>Veuillez compléter ce prix</v>
      </c>
    </row>
    <row r="12" spans="1:13">
      <c r="A12" s="183">
        <v>507</v>
      </c>
      <c r="B12" s="219" t="s">
        <v>181</v>
      </c>
      <c r="C12" s="358"/>
      <c r="D12" s="219" t="s">
        <v>156</v>
      </c>
      <c r="E12" s="220">
        <v>1</v>
      </c>
      <c r="F12" s="358">
        <v>300</v>
      </c>
      <c r="G12" s="358"/>
      <c r="H12" s="221" t="s">
        <v>19</v>
      </c>
      <c r="I12" s="6"/>
      <c r="J12" s="283">
        <v>1</v>
      </c>
      <c r="K12" s="286">
        <f t="shared" si="1"/>
        <v>0</v>
      </c>
      <c r="L12" s="178" t="str">
        <f t="shared" si="0"/>
        <v>Veuillez compléter ce prix</v>
      </c>
    </row>
    <row r="13" spans="1:13">
      <c r="A13" s="183">
        <v>508</v>
      </c>
      <c r="B13" s="219" t="s">
        <v>181</v>
      </c>
      <c r="C13" s="358"/>
      <c r="D13" s="219" t="s">
        <v>154</v>
      </c>
      <c r="E13" s="220">
        <v>1</v>
      </c>
      <c r="F13" s="358">
        <v>10</v>
      </c>
      <c r="G13" s="358"/>
      <c r="H13" s="221" t="s">
        <v>19</v>
      </c>
      <c r="I13" s="6"/>
      <c r="J13" s="283">
        <v>1</v>
      </c>
      <c r="K13" s="286">
        <f t="shared" si="1"/>
        <v>0</v>
      </c>
      <c r="L13" s="178" t="str">
        <f t="shared" si="0"/>
        <v>Veuillez compléter ce prix</v>
      </c>
    </row>
    <row r="14" spans="1:13">
      <c r="A14" s="183">
        <v>509</v>
      </c>
      <c r="B14" s="219" t="s">
        <v>181</v>
      </c>
      <c r="C14" s="220" t="s">
        <v>157</v>
      </c>
      <c r="D14" s="219" t="s">
        <v>147</v>
      </c>
      <c r="E14" s="220">
        <v>1</v>
      </c>
      <c r="F14" s="358">
        <v>230</v>
      </c>
      <c r="G14" s="358"/>
      <c r="H14" s="221" t="s">
        <v>19</v>
      </c>
      <c r="I14" s="6"/>
      <c r="J14" s="283">
        <v>1</v>
      </c>
      <c r="K14" s="286">
        <f t="shared" si="1"/>
        <v>0</v>
      </c>
      <c r="L14" s="178" t="str">
        <f t="shared" si="0"/>
        <v>Veuillez compléter ce prix</v>
      </c>
    </row>
    <row r="15" spans="1:13">
      <c r="A15" s="183">
        <v>510</v>
      </c>
      <c r="B15" s="219" t="s">
        <v>181</v>
      </c>
      <c r="C15" s="358" t="s">
        <v>158</v>
      </c>
      <c r="D15" s="219" t="s">
        <v>154</v>
      </c>
      <c r="E15" s="220">
        <v>1</v>
      </c>
      <c r="F15" s="358">
        <v>10</v>
      </c>
      <c r="G15" s="358"/>
      <c r="H15" s="221" t="s">
        <v>19</v>
      </c>
      <c r="I15" s="6"/>
      <c r="J15" s="283">
        <v>1</v>
      </c>
      <c r="K15" s="286">
        <f t="shared" si="1"/>
        <v>0</v>
      </c>
      <c r="L15" s="178" t="str">
        <f t="shared" si="0"/>
        <v>Veuillez compléter ce prix</v>
      </c>
    </row>
    <row r="16" spans="1:13">
      <c r="A16" s="183">
        <v>511</v>
      </c>
      <c r="B16" s="219" t="s">
        <v>181</v>
      </c>
      <c r="C16" s="358"/>
      <c r="D16" s="219" t="s">
        <v>153</v>
      </c>
      <c r="E16" s="220">
        <v>1</v>
      </c>
      <c r="F16" s="358">
        <v>5</v>
      </c>
      <c r="G16" s="358"/>
      <c r="H16" s="221" t="s">
        <v>19</v>
      </c>
      <c r="I16" s="6"/>
      <c r="J16" s="283">
        <v>1</v>
      </c>
      <c r="K16" s="286">
        <f t="shared" si="1"/>
        <v>0</v>
      </c>
      <c r="L16" s="178" t="str">
        <f t="shared" si="0"/>
        <v>Veuillez compléter ce prix</v>
      </c>
    </row>
    <row r="17" spans="1:12">
      <c r="A17" s="183">
        <v>512</v>
      </c>
      <c r="B17" s="219" t="s">
        <v>181</v>
      </c>
      <c r="C17" s="358"/>
      <c r="D17" s="219" t="s">
        <v>149</v>
      </c>
      <c r="E17" s="220">
        <v>1</v>
      </c>
      <c r="F17" s="358">
        <v>15</v>
      </c>
      <c r="G17" s="358"/>
      <c r="H17" s="221" t="s">
        <v>19</v>
      </c>
      <c r="I17" s="6"/>
      <c r="J17" s="283">
        <v>1</v>
      </c>
      <c r="K17" s="286">
        <f t="shared" si="1"/>
        <v>0</v>
      </c>
      <c r="L17" s="178" t="str">
        <f t="shared" si="0"/>
        <v>Veuillez compléter ce prix</v>
      </c>
    </row>
    <row r="18" spans="1:12">
      <c r="A18" s="183">
        <v>513</v>
      </c>
      <c r="B18" s="219" t="s">
        <v>181</v>
      </c>
      <c r="C18" s="358" t="s">
        <v>159</v>
      </c>
      <c r="D18" s="219" t="s">
        <v>160</v>
      </c>
      <c r="E18" s="220">
        <v>1</v>
      </c>
      <c r="F18" s="358">
        <v>40</v>
      </c>
      <c r="G18" s="358"/>
      <c r="H18" s="221" t="s">
        <v>19</v>
      </c>
      <c r="I18" s="6"/>
      <c r="J18" s="283">
        <v>1</v>
      </c>
      <c r="K18" s="286">
        <f t="shared" si="1"/>
        <v>0</v>
      </c>
      <c r="L18" s="178" t="str">
        <f t="shared" si="0"/>
        <v>Veuillez compléter ce prix</v>
      </c>
    </row>
    <row r="19" spans="1:12">
      <c r="A19" s="183">
        <v>514</v>
      </c>
      <c r="B19" s="219" t="s">
        <v>181</v>
      </c>
      <c r="C19" s="358"/>
      <c r="D19" s="219" t="s">
        <v>161</v>
      </c>
      <c r="E19" s="220">
        <v>1</v>
      </c>
      <c r="F19" s="358">
        <v>10</v>
      </c>
      <c r="G19" s="358"/>
      <c r="H19" s="221" t="s">
        <v>19</v>
      </c>
      <c r="I19" s="6"/>
      <c r="J19" s="283">
        <v>1</v>
      </c>
      <c r="K19" s="286">
        <f t="shared" si="1"/>
        <v>0</v>
      </c>
      <c r="L19" s="178" t="str">
        <f t="shared" si="0"/>
        <v>Veuillez compléter ce prix</v>
      </c>
    </row>
    <row r="20" spans="1:12">
      <c r="A20" s="183">
        <v>515</v>
      </c>
      <c r="B20" s="219" t="s">
        <v>181</v>
      </c>
      <c r="C20" s="358"/>
      <c r="D20" s="219" t="s">
        <v>149</v>
      </c>
      <c r="E20" s="220">
        <v>1</v>
      </c>
      <c r="F20" s="358">
        <v>20</v>
      </c>
      <c r="G20" s="358"/>
      <c r="H20" s="221" t="s">
        <v>19</v>
      </c>
      <c r="I20" s="6"/>
      <c r="J20" s="283">
        <v>1</v>
      </c>
      <c r="K20" s="286">
        <f t="shared" si="1"/>
        <v>0</v>
      </c>
      <c r="L20" s="178" t="str">
        <f t="shared" si="0"/>
        <v>Veuillez compléter ce prix</v>
      </c>
    </row>
    <row r="21" spans="1:12">
      <c r="A21" s="183">
        <v>516</v>
      </c>
      <c r="B21" s="219" t="s">
        <v>181</v>
      </c>
      <c r="C21" s="358" t="s">
        <v>162</v>
      </c>
      <c r="D21" s="219" t="s">
        <v>163</v>
      </c>
      <c r="E21" s="220">
        <v>1</v>
      </c>
      <c r="F21" s="358">
        <v>60</v>
      </c>
      <c r="G21" s="358"/>
      <c r="H21" s="221" t="s">
        <v>19</v>
      </c>
      <c r="I21" s="6"/>
      <c r="J21" s="283">
        <v>1</v>
      </c>
      <c r="K21" s="286">
        <f t="shared" si="1"/>
        <v>0</v>
      </c>
      <c r="L21" s="178" t="str">
        <f t="shared" si="0"/>
        <v>Veuillez compléter ce prix</v>
      </c>
    </row>
    <row r="22" spans="1:12">
      <c r="A22" s="183">
        <v>517</v>
      </c>
      <c r="B22" s="219" t="s">
        <v>181</v>
      </c>
      <c r="C22" s="358"/>
      <c r="D22" s="219" t="s">
        <v>164</v>
      </c>
      <c r="E22" s="220">
        <v>1</v>
      </c>
      <c r="F22" s="358">
        <v>20</v>
      </c>
      <c r="G22" s="358"/>
      <c r="H22" s="221" t="s">
        <v>19</v>
      </c>
      <c r="I22" s="6"/>
      <c r="J22" s="283">
        <v>1</v>
      </c>
      <c r="K22" s="286">
        <f t="shared" si="1"/>
        <v>0</v>
      </c>
      <c r="L22" s="178" t="str">
        <f t="shared" si="0"/>
        <v>Veuillez compléter ce prix</v>
      </c>
    </row>
    <row r="23" spans="1:12">
      <c r="A23" s="183">
        <v>518</v>
      </c>
      <c r="B23" s="219" t="s">
        <v>181</v>
      </c>
      <c r="C23" s="220" t="s">
        <v>165</v>
      </c>
      <c r="D23" s="219"/>
      <c r="E23" s="220">
        <v>1</v>
      </c>
      <c r="F23" s="358">
        <v>30</v>
      </c>
      <c r="G23" s="358"/>
      <c r="H23" s="221" t="s">
        <v>19</v>
      </c>
      <c r="I23" s="6"/>
      <c r="J23" s="283">
        <v>1</v>
      </c>
      <c r="K23" s="286">
        <f t="shared" si="1"/>
        <v>0</v>
      </c>
      <c r="L23" s="178" t="str">
        <f t="shared" si="0"/>
        <v>Veuillez compléter ce prix</v>
      </c>
    </row>
    <row r="24" spans="1:12">
      <c r="A24" s="183">
        <v>519</v>
      </c>
      <c r="B24" s="219" t="s">
        <v>181</v>
      </c>
      <c r="C24" s="358" t="s">
        <v>166</v>
      </c>
      <c r="D24" s="219" t="s">
        <v>167</v>
      </c>
      <c r="E24" s="220">
        <v>1</v>
      </c>
      <c r="F24" s="358">
        <v>30</v>
      </c>
      <c r="G24" s="358"/>
      <c r="H24" s="221" t="s">
        <v>19</v>
      </c>
      <c r="I24" s="6"/>
      <c r="J24" s="283">
        <v>1</v>
      </c>
      <c r="K24" s="286">
        <f t="shared" si="1"/>
        <v>0</v>
      </c>
      <c r="L24" s="178" t="str">
        <f t="shared" si="0"/>
        <v>Veuillez compléter ce prix</v>
      </c>
    </row>
    <row r="25" spans="1:12">
      <c r="A25" s="183">
        <v>520</v>
      </c>
      <c r="B25" s="219" t="s">
        <v>181</v>
      </c>
      <c r="C25" s="358"/>
      <c r="D25" s="219" t="s">
        <v>168</v>
      </c>
      <c r="E25" s="220">
        <v>1</v>
      </c>
      <c r="F25" s="358">
        <v>10</v>
      </c>
      <c r="G25" s="358"/>
      <c r="H25" s="221" t="s">
        <v>19</v>
      </c>
      <c r="I25" s="6"/>
      <c r="J25" s="283">
        <v>1</v>
      </c>
      <c r="K25" s="286">
        <f t="shared" si="1"/>
        <v>0</v>
      </c>
      <c r="L25" s="178" t="str">
        <f t="shared" si="0"/>
        <v>Veuillez compléter ce prix</v>
      </c>
    </row>
    <row r="26" spans="1:12">
      <c r="A26" s="183">
        <v>521</v>
      </c>
      <c r="B26" s="219" t="s">
        <v>181</v>
      </c>
      <c r="C26" s="358"/>
      <c r="D26" s="219" t="s">
        <v>169</v>
      </c>
      <c r="E26" s="220">
        <v>1</v>
      </c>
      <c r="F26" s="358">
        <v>30</v>
      </c>
      <c r="G26" s="358"/>
      <c r="H26" s="221" t="s">
        <v>19</v>
      </c>
      <c r="I26" s="6"/>
      <c r="J26" s="283">
        <v>1</v>
      </c>
      <c r="K26" s="286">
        <f t="shared" si="1"/>
        <v>0</v>
      </c>
      <c r="L26" s="178" t="str">
        <f t="shared" si="0"/>
        <v>Veuillez compléter ce prix</v>
      </c>
    </row>
    <row r="27" spans="1:12">
      <c r="A27" s="183">
        <v>522</v>
      </c>
      <c r="B27" s="219" t="s">
        <v>181</v>
      </c>
      <c r="C27" s="220" t="s">
        <v>170</v>
      </c>
      <c r="D27" s="219"/>
      <c r="E27" s="220">
        <v>1</v>
      </c>
      <c r="F27" s="358">
        <v>10</v>
      </c>
      <c r="G27" s="358"/>
      <c r="H27" s="221" t="s">
        <v>19</v>
      </c>
      <c r="I27" s="6"/>
      <c r="J27" s="283">
        <v>1</v>
      </c>
      <c r="K27" s="286">
        <f t="shared" si="1"/>
        <v>0</v>
      </c>
      <c r="L27" s="178" t="str">
        <f t="shared" si="0"/>
        <v>Veuillez compléter ce prix</v>
      </c>
    </row>
    <row r="28" spans="1:12">
      <c r="A28" s="183">
        <v>523</v>
      </c>
      <c r="B28" s="219" t="s">
        <v>181</v>
      </c>
      <c r="C28" s="358" t="s">
        <v>171</v>
      </c>
      <c r="D28" s="219" t="s">
        <v>172</v>
      </c>
      <c r="E28" s="220">
        <v>1</v>
      </c>
      <c r="F28" s="358">
        <v>10</v>
      </c>
      <c r="G28" s="358"/>
      <c r="H28" s="221" t="s">
        <v>19</v>
      </c>
      <c r="I28" s="6"/>
      <c r="J28" s="283">
        <v>1</v>
      </c>
      <c r="K28" s="286">
        <f t="shared" si="1"/>
        <v>0</v>
      </c>
      <c r="L28" s="178" t="str">
        <f t="shared" si="0"/>
        <v>Veuillez compléter ce prix</v>
      </c>
    </row>
    <row r="29" spans="1:12">
      <c r="A29" s="183">
        <v>524</v>
      </c>
      <c r="B29" s="219" t="s">
        <v>181</v>
      </c>
      <c r="C29" s="358"/>
      <c r="D29" s="219" t="s">
        <v>173</v>
      </c>
      <c r="E29" s="220">
        <v>1</v>
      </c>
      <c r="F29" s="358">
        <v>10</v>
      </c>
      <c r="G29" s="358"/>
      <c r="H29" s="221" t="s">
        <v>19</v>
      </c>
      <c r="I29" s="6"/>
      <c r="J29" s="283">
        <v>1</v>
      </c>
      <c r="K29" s="286">
        <f t="shared" si="1"/>
        <v>0</v>
      </c>
      <c r="L29" s="178" t="str">
        <f t="shared" si="0"/>
        <v>Veuillez compléter ce prix</v>
      </c>
    </row>
    <row r="30" spans="1:12">
      <c r="A30" s="183">
        <v>525</v>
      </c>
      <c r="B30" s="219" t="s">
        <v>181</v>
      </c>
      <c r="C30" s="220" t="s">
        <v>174</v>
      </c>
      <c r="D30" s="219"/>
      <c r="E30" s="220">
        <v>1</v>
      </c>
      <c r="F30" s="358">
        <v>30</v>
      </c>
      <c r="G30" s="358"/>
      <c r="H30" s="221" t="s">
        <v>19</v>
      </c>
      <c r="I30" s="6"/>
      <c r="J30" s="283">
        <v>1</v>
      </c>
      <c r="K30" s="286">
        <f t="shared" si="1"/>
        <v>0</v>
      </c>
      <c r="L30" s="178" t="str">
        <f t="shared" si="0"/>
        <v>Veuillez compléter ce prix</v>
      </c>
    </row>
    <row r="31" spans="1:12">
      <c r="A31" s="183">
        <v>526</v>
      </c>
      <c r="B31" s="219" t="s">
        <v>181</v>
      </c>
      <c r="C31" s="220" t="s">
        <v>175</v>
      </c>
      <c r="D31" s="222" t="s">
        <v>151</v>
      </c>
      <c r="E31" s="220">
        <v>1</v>
      </c>
      <c r="F31" s="358">
        <v>10</v>
      </c>
      <c r="G31" s="358"/>
      <c r="H31" s="221" t="s">
        <v>19</v>
      </c>
      <c r="I31" s="6"/>
      <c r="J31" s="283">
        <v>1</v>
      </c>
      <c r="K31" s="286">
        <f t="shared" si="1"/>
        <v>0</v>
      </c>
      <c r="L31" s="178" t="str">
        <f t="shared" si="0"/>
        <v>Veuillez compléter ce prix</v>
      </c>
    </row>
    <row r="32" spans="1:12">
      <c r="A32" s="183">
        <v>527</v>
      </c>
      <c r="B32" s="219" t="s">
        <v>181</v>
      </c>
      <c r="C32" s="220" t="s">
        <v>176</v>
      </c>
      <c r="D32" s="219" t="s">
        <v>167</v>
      </c>
      <c r="E32" s="220">
        <v>1</v>
      </c>
      <c r="F32" s="358">
        <v>10</v>
      </c>
      <c r="G32" s="358"/>
      <c r="H32" s="221" t="s">
        <v>19</v>
      </c>
      <c r="I32" s="6"/>
      <c r="J32" s="283">
        <v>1</v>
      </c>
      <c r="K32" s="286">
        <f t="shared" si="1"/>
        <v>0</v>
      </c>
      <c r="L32" s="178" t="str">
        <f t="shared" si="0"/>
        <v>Veuillez compléter ce prix</v>
      </c>
    </row>
    <row r="33" spans="1:12">
      <c r="A33" s="183">
        <v>528</v>
      </c>
      <c r="B33" s="219" t="s">
        <v>181</v>
      </c>
      <c r="C33" s="220" t="s">
        <v>177</v>
      </c>
      <c r="D33" s="222" t="s">
        <v>173</v>
      </c>
      <c r="E33" s="220">
        <v>1</v>
      </c>
      <c r="F33" s="358">
        <v>10</v>
      </c>
      <c r="G33" s="358"/>
      <c r="H33" s="221" t="s">
        <v>19</v>
      </c>
      <c r="I33" s="6"/>
      <c r="J33" s="283">
        <v>1</v>
      </c>
      <c r="K33" s="286">
        <f t="shared" si="1"/>
        <v>0</v>
      </c>
      <c r="L33" s="178" t="str">
        <f t="shared" si="0"/>
        <v>Veuillez compléter ce prix</v>
      </c>
    </row>
    <row r="34" spans="1:12">
      <c r="A34" s="183">
        <v>529</v>
      </c>
      <c r="B34" s="219" t="s">
        <v>181</v>
      </c>
      <c r="C34" s="220" t="s">
        <v>178</v>
      </c>
      <c r="D34" s="222" t="s">
        <v>185</v>
      </c>
      <c r="E34" s="220">
        <v>1</v>
      </c>
      <c r="F34" s="358">
        <v>5</v>
      </c>
      <c r="G34" s="358"/>
      <c r="H34" s="221" t="s">
        <v>19</v>
      </c>
      <c r="I34" s="6"/>
      <c r="J34" s="283">
        <v>1</v>
      </c>
      <c r="K34" s="286">
        <f t="shared" si="1"/>
        <v>0</v>
      </c>
      <c r="L34" s="178" t="str">
        <f t="shared" si="0"/>
        <v>Veuillez compléter ce prix</v>
      </c>
    </row>
    <row r="35" spans="1:12">
      <c r="A35" s="183">
        <v>530</v>
      </c>
      <c r="B35" s="219" t="s">
        <v>181</v>
      </c>
      <c r="C35" s="358" t="s">
        <v>179</v>
      </c>
      <c r="D35" s="219" t="s">
        <v>180</v>
      </c>
      <c r="E35" s="220">
        <v>1</v>
      </c>
      <c r="F35" s="358">
        <v>5</v>
      </c>
      <c r="G35" s="358"/>
      <c r="H35" s="221" t="s">
        <v>19</v>
      </c>
      <c r="I35" s="6"/>
      <c r="J35" s="283">
        <v>1</v>
      </c>
      <c r="K35" s="286">
        <f t="shared" si="1"/>
        <v>0</v>
      </c>
      <c r="L35" s="178" t="str">
        <f t="shared" si="0"/>
        <v>Veuillez compléter ce prix</v>
      </c>
    </row>
    <row r="36" spans="1:12">
      <c r="A36" s="183">
        <v>531</v>
      </c>
      <c r="B36" s="219" t="s">
        <v>181</v>
      </c>
      <c r="C36" s="358"/>
      <c r="D36" s="219" t="s">
        <v>151</v>
      </c>
      <c r="E36" s="220">
        <v>1</v>
      </c>
      <c r="F36" s="358">
        <v>10</v>
      </c>
      <c r="G36" s="358"/>
      <c r="H36" s="221" t="s">
        <v>19</v>
      </c>
      <c r="I36" s="6"/>
      <c r="J36" s="283">
        <v>1</v>
      </c>
      <c r="K36" s="286">
        <f t="shared" si="1"/>
        <v>0</v>
      </c>
      <c r="L36" s="178" t="str">
        <f t="shared" si="0"/>
        <v>Veuillez compléter ce prix</v>
      </c>
    </row>
    <row r="37" spans="1:12" ht="60">
      <c r="A37" s="183">
        <v>532</v>
      </c>
      <c r="B37" s="249" t="s">
        <v>215</v>
      </c>
      <c r="C37" s="119" t="s">
        <v>217</v>
      </c>
      <c r="D37" s="223"/>
      <c r="E37" s="119">
        <v>1</v>
      </c>
      <c r="F37" s="368"/>
      <c r="G37" s="368"/>
      <c r="H37" s="221" t="s">
        <v>19</v>
      </c>
      <c r="I37" s="6"/>
      <c r="J37" s="283">
        <v>1</v>
      </c>
      <c r="K37" s="286">
        <f t="shared" si="1"/>
        <v>0</v>
      </c>
      <c r="L37" s="178" t="str">
        <f t="shared" si="0"/>
        <v>Veuillez compléter ce prix</v>
      </c>
    </row>
    <row r="38" spans="1:12" ht="75">
      <c r="A38" s="183">
        <v>533</v>
      </c>
      <c r="B38" s="249" t="s">
        <v>218</v>
      </c>
      <c r="C38" s="119" t="s">
        <v>216</v>
      </c>
      <c r="D38" s="223"/>
      <c r="E38" s="119">
        <v>1</v>
      </c>
      <c r="F38" s="368"/>
      <c r="G38" s="368"/>
      <c r="H38" s="221" t="s">
        <v>19</v>
      </c>
      <c r="I38" s="6"/>
      <c r="J38" s="283">
        <v>1</v>
      </c>
      <c r="K38" s="286">
        <f t="shared" si="1"/>
        <v>0</v>
      </c>
      <c r="L38" s="178" t="str">
        <f t="shared" si="0"/>
        <v>Veuillez compléter ce prix</v>
      </c>
    </row>
    <row r="39" spans="1:12" ht="30">
      <c r="A39" s="183">
        <v>534</v>
      </c>
      <c r="B39" s="224" t="s">
        <v>226</v>
      </c>
      <c r="C39" s="220" t="s">
        <v>221</v>
      </c>
      <c r="D39" s="119" t="s">
        <v>227</v>
      </c>
      <c r="E39" s="119">
        <v>1</v>
      </c>
      <c r="F39" s="368"/>
      <c r="G39" s="368"/>
      <c r="H39" s="221" t="s">
        <v>19</v>
      </c>
      <c r="I39" s="6"/>
      <c r="J39" s="283">
        <v>1</v>
      </c>
      <c r="K39" s="286">
        <f t="shared" si="1"/>
        <v>0</v>
      </c>
      <c r="L39" s="178" t="str">
        <f t="shared" si="0"/>
        <v>Veuillez compléter ce prix</v>
      </c>
    </row>
    <row r="40" spans="1:12" ht="30">
      <c r="A40" s="183">
        <v>535</v>
      </c>
      <c r="B40" s="224" t="s">
        <v>228</v>
      </c>
      <c r="C40" s="220" t="s">
        <v>222</v>
      </c>
      <c r="D40" s="225" t="s">
        <v>227</v>
      </c>
      <c r="E40" s="119">
        <v>1</v>
      </c>
      <c r="F40" s="368"/>
      <c r="G40" s="368"/>
      <c r="H40" s="221" t="s">
        <v>19</v>
      </c>
      <c r="I40" s="6"/>
      <c r="J40" s="283">
        <v>1</v>
      </c>
      <c r="K40" s="286">
        <f t="shared" si="1"/>
        <v>0</v>
      </c>
      <c r="L40" s="178" t="str">
        <f t="shared" si="0"/>
        <v>Veuillez compléter ce prix</v>
      </c>
    </row>
    <row r="41" spans="1:12" ht="30">
      <c r="A41" s="183">
        <v>536</v>
      </c>
      <c r="B41" s="224" t="s">
        <v>229</v>
      </c>
      <c r="C41" s="220" t="s">
        <v>223</v>
      </c>
      <c r="D41" s="225" t="s">
        <v>227</v>
      </c>
      <c r="E41" s="119">
        <v>1</v>
      </c>
      <c r="F41" s="368"/>
      <c r="G41" s="368"/>
      <c r="H41" s="221" t="s">
        <v>19</v>
      </c>
      <c r="I41" s="6"/>
      <c r="J41" s="283">
        <v>1</v>
      </c>
      <c r="K41" s="286">
        <f t="shared" si="1"/>
        <v>0</v>
      </c>
      <c r="L41" s="178" t="str">
        <f t="shared" si="0"/>
        <v>Veuillez compléter ce prix</v>
      </c>
    </row>
    <row r="42" spans="1:12" ht="45">
      <c r="A42" s="183">
        <v>537</v>
      </c>
      <c r="B42" s="224" t="s">
        <v>230</v>
      </c>
      <c r="C42" s="220" t="s">
        <v>224</v>
      </c>
      <c r="D42" s="225" t="s">
        <v>227</v>
      </c>
      <c r="E42" s="119">
        <v>1</v>
      </c>
      <c r="F42" s="368"/>
      <c r="G42" s="368"/>
      <c r="H42" s="221" t="s">
        <v>19</v>
      </c>
      <c r="I42" s="6"/>
      <c r="J42" s="283">
        <v>1</v>
      </c>
      <c r="K42" s="286">
        <f t="shared" si="1"/>
        <v>0</v>
      </c>
      <c r="L42" s="178" t="str">
        <f t="shared" si="0"/>
        <v>Veuillez compléter ce prix</v>
      </c>
    </row>
    <row r="43" spans="1:12" ht="30">
      <c r="A43" s="183">
        <v>538</v>
      </c>
      <c r="B43" s="224" t="s">
        <v>231</v>
      </c>
      <c r="C43" s="220" t="s">
        <v>225</v>
      </c>
      <c r="D43" s="225" t="s">
        <v>227</v>
      </c>
      <c r="E43" s="119">
        <v>1</v>
      </c>
      <c r="F43" s="368"/>
      <c r="G43" s="368"/>
      <c r="H43" s="221" t="s">
        <v>19</v>
      </c>
      <c r="I43" s="6"/>
      <c r="J43" s="283">
        <v>1</v>
      </c>
      <c r="K43" s="286">
        <f t="shared" si="1"/>
        <v>0</v>
      </c>
      <c r="L43" s="178" t="str">
        <f t="shared" si="0"/>
        <v>Veuillez compléter ce prix</v>
      </c>
    </row>
    <row r="44" spans="1:12" ht="45">
      <c r="A44" s="183">
        <v>539</v>
      </c>
      <c r="B44" s="226" t="s">
        <v>232</v>
      </c>
      <c r="C44" s="227" t="s">
        <v>44</v>
      </c>
      <c r="D44" s="250" t="s">
        <v>556</v>
      </c>
      <c r="E44" s="228">
        <v>1</v>
      </c>
      <c r="F44" s="369"/>
      <c r="G44" s="369"/>
      <c r="H44" s="229" t="s">
        <v>19</v>
      </c>
      <c r="I44" s="6"/>
      <c r="J44" s="283">
        <v>1</v>
      </c>
      <c r="K44" s="286">
        <f t="shared" si="1"/>
        <v>0</v>
      </c>
      <c r="L44" s="178" t="str">
        <f t="shared" si="0"/>
        <v>Veuillez compléter ce prix</v>
      </c>
    </row>
    <row r="45" spans="1:12" ht="45">
      <c r="A45" s="183">
        <v>540</v>
      </c>
      <c r="B45" s="267" t="s">
        <v>684</v>
      </c>
      <c r="C45" s="231"/>
      <c r="D45" s="231"/>
      <c r="E45" s="231"/>
      <c r="F45" s="231"/>
      <c r="G45" s="231"/>
      <c r="H45" s="230" t="s">
        <v>683</v>
      </c>
      <c r="I45" s="6"/>
      <c r="J45" s="231"/>
      <c r="K45" s="231"/>
      <c r="L45" s="178" t="str">
        <f>IF(I45="","Veuillez compléter ce coefficient","")</f>
        <v>Veuillez compléter ce coefficient</v>
      </c>
    </row>
    <row r="46" spans="1:12" ht="30">
      <c r="A46" s="183">
        <v>541</v>
      </c>
      <c r="B46" s="230" t="s">
        <v>143</v>
      </c>
      <c r="C46" s="231"/>
      <c r="D46" s="231"/>
      <c r="E46" s="231"/>
      <c r="F46" s="231"/>
      <c r="G46" s="231"/>
      <c r="H46" s="221" t="s">
        <v>19</v>
      </c>
      <c r="I46" s="6"/>
      <c r="J46" s="283">
        <v>1</v>
      </c>
      <c r="K46" s="286">
        <f t="shared" si="1"/>
        <v>0</v>
      </c>
      <c r="L46" s="178" t="str">
        <f>IF(I46="","Veuillez compléter ce prix","")</f>
        <v>Veuillez compléter ce prix</v>
      </c>
    </row>
    <row r="47" spans="1:12" ht="30">
      <c r="A47" s="183">
        <v>542</v>
      </c>
      <c r="B47" s="267" t="s">
        <v>685</v>
      </c>
      <c r="C47" s="231"/>
      <c r="D47" s="231"/>
      <c r="E47" s="231"/>
      <c r="F47" s="231"/>
      <c r="G47" s="231"/>
      <c r="H47" s="230" t="s">
        <v>140</v>
      </c>
      <c r="I47" s="6"/>
      <c r="J47" s="283">
        <v>1</v>
      </c>
      <c r="K47" s="286">
        <f t="shared" si="1"/>
        <v>0</v>
      </c>
      <c r="L47" s="178" t="str">
        <f>IF(I47="","Veuillez compléter ce prix","")</f>
        <v>Veuillez compléter ce prix</v>
      </c>
    </row>
    <row r="48" spans="1:12" ht="45">
      <c r="A48" s="183">
        <v>543</v>
      </c>
      <c r="B48" s="267" t="s">
        <v>686</v>
      </c>
      <c r="C48" s="231"/>
      <c r="D48" s="231"/>
      <c r="E48" s="231"/>
      <c r="F48" s="231"/>
      <c r="G48" s="231"/>
      <c r="H48" s="230" t="s">
        <v>140</v>
      </c>
      <c r="I48" s="6"/>
      <c r="J48" s="283">
        <v>1</v>
      </c>
      <c r="K48" s="286">
        <f t="shared" si="1"/>
        <v>0</v>
      </c>
      <c r="L48" s="178" t="str">
        <f>IF(I48="","Veuillez compléter ce prix","")</f>
        <v>Veuillez compléter ce prix</v>
      </c>
    </row>
    <row r="49" spans="1:12" ht="30.75" thickBot="1">
      <c r="A49" s="280"/>
      <c r="B49" s="281" t="s">
        <v>698</v>
      </c>
      <c r="C49" s="231"/>
      <c r="D49" s="231"/>
      <c r="E49" s="231"/>
      <c r="F49" s="231"/>
      <c r="G49" s="231"/>
      <c r="H49" s="230" t="s">
        <v>699</v>
      </c>
      <c r="I49" s="287">
        <v>3000</v>
      </c>
      <c r="J49" s="283">
        <v>1</v>
      </c>
      <c r="K49" s="286">
        <f>I49*I45</f>
        <v>0</v>
      </c>
      <c r="L49" s="178"/>
    </row>
    <row r="50" spans="1:12" ht="15.75" thickBot="1">
      <c r="A50" s="365" t="s">
        <v>141</v>
      </c>
      <c r="B50" s="366"/>
      <c r="C50" s="366"/>
      <c r="D50" s="366"/>
      <c r="E50" s="366"/>
      <c r="F50" s="366"/>
      <c r="G50" s="366"/>
      <c r="H50" s="367"/>
      <c r="I50" s="231"/>
      <c r="J50" s="231"/>
      <c r="K50" s="282">
        <f>SUM(K1:K44,K46:K49)</f>
        <v>0</v>
      </c>
    </row>
  </sheetData>
  <mergeCells count="53">
    <mergeCell ref="F23:G23"/>
    <mergeCell ref="F42:G42"/>
    <mergeCell ref="F43:G43"/>
    <mergeCell ref="F44:G44"/>
    <mergeCell ref="A1:L1"/>
    <mergeCell ref="F32:G32"/>
    <mergeCell ref="F33:G33"/>
    <mergeCell ref="F34:G34"/>
    <mergeCell ref="C35:C36"/>
    <mergeCell ref="F35:G35"/>
    <mergeCell ref="F36:G36"/>
    <mergeCell ref="F39:G39"/>
    <mergeCell ref="F40:G40"/>
    <mergeCell ref="F41:G41"/>
    <mergeCell ref="C28:C29"/>
    <mergeCell ref="F28:G28"/>
    <mergeCell ref="C21:C22"/>
    <mergeCell ref="F21:G21"/>
    <mergeCell ref="F22:G22"/>
    <mergeCell ref="C18:C20"/>
    <mergeCell ref="F18:G18"/>
    <mergeCell ref="F19:G19"/>
    <mergeCell ref="F20:G20"/>
    <mergeCell ref="C24:C26"/>
    <mergeCell ref="F24:G24"/>
    <mergeCell ref="F25:G25"/>
    <mergeCell ref="F26:G26"/>
    <mergeCell ref="A50:H50"/>
    <mergeCell ref="F30:G30"/>
    <mergeCell ref="F37:G37"/>
    <mergeCell ref="F38:G38"/>
    <mergeCell ref="F31:G31"/>
    <mergeCell ref="F27:G27"/>
    <mergeCell ref="F29:G29"/>
    <mergeCell ref="F7:G7"/>
    <mergeCell ref="F8:G8"/>
    <mergeCell ref="C9:C10"/>
    <mergeCell ref="F9:G9"/>
    <mergeCell ref="F10:G10"/>
    <mergeCell ref="A3:L3"/>
    <mergeCell ref="F4:G4"/>
    <mergeCell ref="C5:C6"/>
    <mergeCell ref="F5:G5"/>
    <mergeCell ref="F6:G6"/>
    <mergeCell ref="C15:C17"/>
    <mergeCell ref="F15:G15"/>
    <mergeCell ref="F16:G16"/>
    <mergeCell ref="F17:G17"/>
    <mergeCell ref="C11:C13"/>
    <mergeCell ref="F11:G11"/>
    <mergeCell ref="F12:G12"/>
    <mergeCell ref="F13:G13"/>
    <mergeCell ref="F14:G1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9</vt:i4>
      </vt:variant>
    </vt:vector>
  </HeadingPairs>
  <TitlesOfParts>
    <vt:vector size="9" baseType="lpstr">
      <vt:lpstr>ENTETE</vt:lpstr>
      <vt:lpstr>DQE</vt:lpstr>
      <vt:lpstr>BPU DGA-TT</vt:lpstr>
      <vt:lpstr>BPU BA 702</vt:lpstr>
      <vt:lpstr>BPU EPMu</vt:lpstr>
      <vt:lpstr>BPU Henrichemont</vt:lpstr>
      <vt:lpstr>BPU EMB</vt:lpstr>
      <vt:lpstr>BPU ROSNAY</vt:lpstr>
      <vt:lpstr>BPU tous sites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MORICE Ludovic SGT</dc:creator>
  <cp:lastModifiedBy>PICHARD Sylvain TSEF 1CL</cp:lastModifiedBy>
  <cp:lastPrinted>2022-02-08T08:16:07Z</cp:lastPrinted>
  <dcterms:created xsi:type="dcterms:W3CDTF">2021-04-27T13:24:55Z</dcterms:created>
  <dcterms:modified xsi:type="dcterms:W3CDTF">2025-09-12T12:47:36Z</dcterms:modified>
</cp:coreProperties>
</file>